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B248E623-CA0D-4D64-8569-96253160D310}" xr6:coauthVersionLast="47" xr6:coauthVersionMax="47" xr10:uidLastSave="{00000000-0000-0000-0000-000000000000}"/>
  <bookViews>
    <workbookView xWindow="1170" yWindow="0" windowWidth="25605" windowHeight="15600" firstSheet="1" activeTab="1" xr2:uid="{00000000-000D-0000-FFFF-FFFF00000000}"/>
  </bookViews>
  <sheets>
    <sheet name="2017-18" sheetId="3" r:id="rId1"/>
    <sheet name="SBL25-26" sheetId="23" r:id="rId2"/>
    <sheet name="SBL24-25" sheetId="22" r:id="rId3"/>
  </sheets>
  <definedNames>
    <definedName name="_xlnm.Print_Area" localSheetId="2">'SBL24-25'!$A$1:$M$40</definedName>
  </definedNames>
  <calcPr calcId="181029"/>
</workbook>
</file>

<file path=xl/calcChain.xml><?xml version="1.0" encoding="utf-8"?>
<calcChain xmlns="http://schemas.openxmlformats.org/spreadsheetml/2006/main">
  <c r="K23" i="23" l="1"/>
  <c r="K22" i="23"/>
  <c r="I25" i="23"/>
  <c r="K10" i="23"/>
  <c r="K8" i="23"/>
  <c r="G13" i="23" l="1"/>
  <c r="K13" i="23" s="1"/>
  <c r="K19" i="23"/>
  <c r="K7" i="23"/>
  <c r="K14" i="23"/>
  <c r="K19" i="22"/>
  <c r="K17" i="22"/>
  <c r="G9" i="22"/>
  <c r="I23" i="22"/>
  <c r="G23" i="22"/>
  <c r="K16" i="22"/>
  <c r="K12" i="22"/>
  <c r="K10" i="22"/>
  <c r="K9" i="22"/>
  <c r="K25" i="23" l="1"/>
  <c r="M29" i="23" s="1"/>
  <c r="G25" i="23"/>
  <c r="M23" i="22"/>
  <c r="K29" i="22" s="1"/>
  <c r="K23" i="22"/>
  <c r="M27" i="22" s="1"/>
  <c r="M25" i="23" l="1"/>
  <c r="K31" i="23" s="1"/>
  <c r="J62" i="3" l="1"/>
  <c r="H62" i="3" l="1"/>
  <c r="J7" i="3" l="1"/>
  <c r="F9" i="3"/>
  <c r="F26" i="3"/>
  <c r="J25" i="3"/>
  <c r="L5" i="3"/>
  <c r="J32" i="3" l="1"/>
  <c r="H26" i="3"/>
  <c r="J26" i="3" s="1"/>
  <c r="J31" i="3"/>
  <c r="H22" i="3"/>
  <c r="H51" i="3" l="1"/>
  <c r="F51" i="3"/>
  <c r="Q49" i="3" l="1"/>
  <c r="Q46" i="3"/>
  <c r="O43" i="3"/>
  <c r="Q43" i="3" s="1"/>
  <c r="Q41" i="3"/>
  <c r="Q39" i="3"/>
  <c r="Q37" i="3"/>
  <c r="Q34" i="3"/>
  <c r="Q30" i="3"/>
  <c r="Q28" i="3"/>
  <c r="O26" i="3"/>
  <c r="M26" i="3"/>
  <c r="Q26" i="3" s="1"/>
  <c r="M25" i="3"/>
  <c r="Q25" i="3" s="1"/>
  <c r="O22" i="3"/>
  <c r="Q22" i="3" s="1"/>
  <c r="O19" i="3"/>
  <c r="Q19" i="3" s="1"/>
  <c r="Q17" i="3"/>
  <c r="Q15" i="3"/>
  <c r="Q13" i="3"/>
  <c r="Q11" i="3"/>
  <c r="M9" i="3"/>
  <c r="Q7" i="3"/>
  <c r="M51" i="3" l="1"/>
  <c r="O51" i="3"/>
  <c r="Q9" i="3"/>
  <c r="Q51" i="3" s="1"/>
  <c r="J49" i="3"/>
  <c r="J46" i="3"/>
  <c r="J43" i="3"/>
  <c r="J41" i="3"/>
  <c r="J39" i="3"/>
  <c r="J37" i="3"/>
  <c r="J34" i="3"/>
  <c r="J30" i="3"/>
  <c r="J28" i="3"/>
  <c r="J22" i="3"/>
  <c r="J17" i="3"/>
  <c r="J15" i="3"/>
  <c r="J13" i="3"/>
  <c r="J11" i="3"/>
  <c r="L53" i="3" l="1"/>
  <c r="L55" i="3" s="1"/>
  <c r="J9" i="3"/>
  <c r="J19" i="3"/>
  <c r="J51" i="3" l="1"/>
</calcChain>
</file>

<file path=xl/sharedStrings.xml><?xml version="1.0" encoding="utf-8"?>
<sst xmlns="http://schemas.openxmlformats.org/spreadsheetml/2006/main" count="95" uniqueCount="65">
  <si>
    <t>AGM</t>
  </si>
  <si>
    <t>Income</t>
  </si>
  <si>
    <t>Expenditure</t>
  </si>
  <si>
    <t>Surplus/Deficit</t>
  </si>
  <si>
    <t>Opening balance</t>
  </si>
  <si>
    <t>Interest</t>
  </si>
  <si>
    <t>Insurance</t>
  </si>
  <si>
    <t>Shuttles</t>
  </si>
  <si>
    <t>Website</t>
  </si>
  <si>
    <t xml:space="preserve">Junior </t>
  </si>
  <si>
    <t>LADIES SECTION: Subs</t>
  </si>
  <si>
    <t>Monthly matches</t>
  </si>
  <si>
    <t>SBL CUP - courts</t>
  </si>
  <si>
    <t>TOTALS</t>
  </si>
  <si>
    <t>Closing balance</t>
  </si>
  <si>
    <t>SURPLUS/DEFICIT (Opening balance/closing balance)</t>
  </si>
  <si>
    <t>x-check/reconciliation</t>
  </si>
  <si>
    <t>ISM</t>
  </si>
  <si>
    <t>NatWest</t>
  </si>
  <si>
    <t>N/Wide</t>
  </si>
  <si>
    <t xml:space="preserve">End of Season Trophies </t>
  </si>
  <si>
    <t>(incl Ladies &amp; Mens Sections)</t>
  </si>
  <si>
    <t xml:space="preserve">committee expenses </t>
  </si>
  <si>
    <t>including postage/photocpg/printing</t>
  </si>
  <si>
    <t>Tournament</t>
  </si>
  <si>
    <t>Sept16-Mar17</t>
  </si>
  <si>
    <t>SBL/Plate trophies/medals</t>
  </si>
  <si>
    <t>SBL Plate - courts</t>
  </si>
  <si>
    <r>
      <rPr>
        <sz val="16"/>
        <rFont val="Arial"/>
        <family val="2"/>
      </rPr>
      <t xml:space="preserve">    </t>
    </r>
    <r>
      <rPr>
        <u/>
        <sz val="16"/>
        <rFont val="Arial"/>
        <family val="2"/>
      </rPr>
      <t>Balance</t>
    </r>
  </si>
  <si>
    <t>Tournaments:</t>
  </si>
  <si>
    <t>SBL trophy 'centres'</t>
  </si>
  <si>
    <t>MENS SECTION:</t>
  </si>
  <si>
    <t>2016/17 extra trophies requested</t>
  </si>
  <si>
    <t>2016/17</t>
  </si>
  <si>
    <t>2016 AGM - REFRESHMENTS</t>
  </si>
  <si>
    <t>2018 AGM</t>
  </si>
  <si>
    <t>AGM 12/6/17</t>
  </si>
  <si>
    <t>STEVENAGE BADMINTON LEAGUE - SEASON 2017/18</t>
  </si>
  <si>
    <t>JUL/AUG 17</t>
  </si>
  <si>
    <t>Cup fees  (0)</t>
  </si>
  <si>
    <t>TOTAL</t>
  </si>
  <si>
    <t>POST AGM</t>
  </si>
  <si>
    <t>shields</t>
  </si>
  <si>
    <t>medals</t>
  </si>
  <si>
    <t>NB: POST 2017 AGM - 2017 AGM DRINKS</t>
  </si>
  <si>
    <r>
      <t>League fees (</t>
    </r>
    <r>
      <rPr>
        <b/>
        <i/>
        <u/>
        <sz val="16"/>
        <rFont val="Arial"/>
        <family val="2"/>
      </rPr>
      <t>10 clubs, 20 teams</t>
    </r>
    <r>
      <rPr>
        <i/>
        <sz val="16"/>
        <rFont val="Arial"/>
        <family val="2"/>
      </rPr>
      <t>)</t>
    </r>
  </si>
  <si>
    <t>Website - web hosting</t>
  </si>
  <si>
    <t xml:space="preserve"> - certificates</t>
  </si>
  <si>
    <t>(only)</t>
  </si>
  <si>
    <t>NB</t>
  </si>
  <si>
    <t>End of season trophy engraving/certificates TBA</t>
  </si>
  <si>
    <t>X-CHK</t>
  </si>
  <si>
    <r>
      <rPr>
        <b/>
        <sz val="22"/>
        <rFont val="Arial"/>
        <family val="2"/>
      </rPr>
      <t xml:space="preserve">    </t>
    </r>
    <r>
      <rPr>
        <b/>
        <u/>
        <sz val="22"/>
        <rFont val="Arial"/>
        <family val="2"/>
      </rPr>
      <t>Balance</t>
    </r>
  </si>
  <si>
    <r>
      <t xml:space="preserve">End of Season </t>
    </r>
    <r>
      <rPr>
        <b/>
        <i/>
        <u/>
        <sz val="22"/>
        <rFont val="Arial"/>
        <family val="2"/>
      </rPr>
      <t>(2023-24)</t>
    </r>
    <r>
      <rPr>
        <b/>
        <i/>
        <sz val="22"/>
        <rFont val="Arial"/>
        <family val="2"/>
      </rPr>
      <t>Trophies - engraving</t>
    </r>
  </si>
  <si>
    <t>(2 teams x 1)</t>
  </si>
  <si>
    <t>(1 team x 7)</t>
  </si>
  <si>
    <t>STEVENAGE BADMINTON LEAGUE - SEASON 2024/25</t>
  </si>
  <si>
    <t>STEVENAGE BADMINTON LEAGUE - SEASON 2025/26</t>
  </si>
  <si>
    <t>DRAFT FOR 2026 AGM</t>
  </si>
  <si>
    <r>
      <t xml:space="preserve">End of Season </t>
    </r>
    <r>
      <rPr>
        <b/>
        <i/>
        <u/>
        <sz val="22"/>
        <rFont val="Arial"/>
        <family val="2"/>
      </rPr>
      <t>(2024-25)</t>
    </r>
    <r>
      <rPr>
        <b/>
        <i/>
        <sz val="22"/>
        <rFont val="Arial"/>
        <family val="2"/>
      </rPr>
      <t>Trophies - engraving</t>
    </r>
  </si>
  <si>
    <t>League fees  - 9 clubs</t>
  </si>
  <si>
    <t xml:space="preserve"> 2025 AGM</t>
  </si>
  <si>
    <t>League fees  - 8 clubs/9 teams</t>
  </si>
  <si>
    <t xml:space="preserve"> - engraving</t>
  </si>
  <si>
    <r>
      <t xml:space="preserve">End of Season </t>
    </r>
    <r>
      <rPr>
        <b/>
        <i/>
        <u/>
        <sz val="22"/>
        <rFont val="Arial"/>
        <family val="2"/>
      </rPr>
      <t>(2025-26)</t>
    </r>
    <r>
      <rPr>
        <b/>
        <i/>
        <sz val="22"/>
        <rFont val="Arial"/>
        <family val="2"/>
      </rPr>
      <t xml:space="preserve">Trophies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</si>
</sst>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_);[Red]\(&quot;£&quot;#,##0.00\)"/>
    <numFmt numFmtId="165" formatCode="d/m/yy;@"/>
    <numFmt numFmtId="166" formatCode="&quot;£&quot;#,##0.00"/>
    <numFmt numFmtId="167" formatCode="dd/mm/yy;@"/>
  </numFmts>
  <fonts count="86" x14ac:knownFonts="1">
    <font>
      <sz val="11"/>
      <color theme="1"/>
      <name val="Calibri"/>
      <family val="2"/>
      <scheme val="minor"/>
    </font>
    <font>
      <u/>
      <sz val="18"/>
      <name val="Arial"/>
      <family val="2"/>
    </font>
    <font>
      <sz val="18"/>
      <name val="Arial"/>
      <family val="2"/>
    </font>
    <font>
      <i/>
      <u/>
      <sz val="18"/>
      <name val="Arial"/>
      <family val="2"/>
    </font>
    <font>
      <i/>
      <sz val="14"/>
      <name val="Arial"/>
      <family val="2"/>
    </font>
    <font>
      <i/>
      <sz val="18"/>
      <name val="Arial"/>
      <family val="2"/>
    </font>
    <font>
      <i/>
      <sz val="16"/>
      <name val="Arial"/>
      <family val="2"/>
    </font>
    <font>
      <i/>
      <sz val="16"/>
      <color rgb="FFFF0000"/>
      <name val="Arial"/>
      <family val="2"/>
    </font>
    <font>
      <i/>
      <sz val="16"/>
      <color rgb="FF002060"/>
      <name val="Arial"/>
      <family val="2"/>
    </font>
    <font>
      <sz val="16"/>
      <name val="Arial"/>
      <family val="2"/>
    </font>
    <font>
      <i/>
      <sz val="16"/>
      <color rgb="FF00B0F0"/>
      <name val="Arial"/>
      <family val="2"/>
    </font>
    <font>
      <i/>
      <strike/>
      <sz val="12"/>
      <name val="Arial"/>
      <family val="2"/>
    </font>
    <font>
      <i/>
      <strike/>
      <sz val="16"/>
      <name val="Arial"/>
      <family val="2"/>
    </font>
    <font>
      <i/>
      <sz val="16"/>
      <color theme="3"/>
      <name val="Arial"/>
      <family val="2"/>
    </font>
    <font>
      <sz val="16"/>
      <color rgb="FFFF0000"/>
      <name val="Arial"/>
      <family val="2"/>
    </font>
    <font>
      <sz val="16"/>
      <color rgb="FF002060"/>
      <name val="Arial"/>
      <family val="2"/>
    </font>
    <font>
      <b/>
      <sz val="16"/>
      <name val="Arial"/>
      <family val="2"/>
    </font>
    <font>
      <b/>
      <i/>
      <sz val="14"/>
      <name val="Arial"/>
      <family val="2"/>
    </font>
    <font>
      <sz val="16"/>
      <color theme="3"/>
      <name val="Arial"/>
      <family val="2"/>
    </font>
    <font>
      <b/>
      <i/>
      <sz val="16"/>
      <name val="Calibri"/>
      <family val="2"/>
      <scheme val="minor"/>
    </font>
    <font>
      <i/>
      <u/>
      <sz val="16"/>
      <name val="Arial"/>
      <family val="2"/>
    </font>
    <font>
      <u/>
      <sz val="16"/>
      <name val="Arial"/>
      <family val="2"/>
    </font>
    <font>
      <b/>
      <i/>
      <sz val="16"/>
      <name val="Arial"/>
      <family val="2"/>
    </font>
    <font>
      <sz val="16"/>
      <color rgb="FF00B0F0"/>
      <name val="Arial"/>
      <family val="2"/>
    </font>
    <font>
      <i/>
      <sz val="11"/>
      <color theme="3"/>
      <name val="Arial"/>
      <family val="2"/>
    </font>
    <font>
      <sz val="11"/>
      <color theme="3"/>
      <name val="Arial"/>
      <family val="2"/>
    </font>
    <font>
      <sz val="11"/>
      <color rgb="FF00206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1"/>
      <color rgb="FF002060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sz val="11"/>
      <color rgb="FF00B0F0"/>
      <name val="Arial"/>
      <family val="2"/>
    </font>
    <font>
      <i/>
      <sz val="11"/>
      <color rgb="FF00B0F0"/>
      <name val="Arial"/>
      <family val="2"/>
    </font>
    <font>
      <u/>
      <sz val="11"/>
      <name val="Arial"/>
      <family val="2"/>
    </font>
    <font>
      <i/>
      <u/>
      <sz val="14"/>
      <name val="Arial"/>
      <family val="2"/>
    </font>
    <font>
      <b/>
      <u/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9"/>
      <color rgb="FF421451"/>
      <name val="Tahoma"/>
      <family val="2"/>
    </font>
    <font>
      <b/>
      <sz val="9"/>
      <color rgb="FF42145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name val="Arial"/>
      <family val="2"/>
    </font>
    <font>
      <i/>
      <u/>
      <sz val="12"/>
      <name val="Arial"/>
      <family val="2"/>
    </font>
    <font>
      <sz val="12"/>
      <color theme="1"/>
      <name val="Calibri"/>
      <family val="2"/>
      <scheme val="minor"/>
    </font>
    <font>
      <i/>
      <sz val="12"/>
      <name val="Arial"/>
      <family val="2"/>
    </font>
    <font>
      <b/>
      <sz val="12"/>
      <name val="Arial"/>
      <family val="2"/>
    </font>
    <font>
      <b/>
      <i/>
      <u/>
      <sz val="16"/>
      <name val="Arial"/>
      <family val="2"/>
    </font>
    <font>
      <i/>
      <u/>
      <sz val="11"/>
      <name val="Arial"/>
      <family val="2"/>
    </font>
    <font>
      <sz val="16"/>
      <color theme="1"/>
      <name val="Calibri"/>
      <family val="2"/>
      <scheme val="minor"/>
    </font>
    <font>
      <i/>
      <sz val="16"/>
      <color theme="0" tint="-0.34998626667073579"/>
      <name val="Calibri"/>
      <family val="2"/>
      <scheme val="minor"/>
    </font>
    <font>
      <i/>
      <u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6"/>
      <color theme="0" tint="-0.249977111117893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u/>
      <sz val="22"/>
      <name val="Arial"/>
      <family val="2"/>
    </font>
    <font>
      <b/>
      <sz val="22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name val="Arial"/>
      <family val="2"/>
    </font>
    <font>
      <b/>
      <i/>
      <u/>
      <sz val="22"/>
      <name val="Arial"/>
      <family val="2"/>
    </font>
    <font>
      <b/>
      <i/>
      <sz val="22"/>
      <color rgb="FFFF0000"/>
      <name val="Arial"/>
      <family val="2"/>
    </font>
    <font>
      <b/>
      <i/>
      <sz val="22"/>
      <color rgb="FF0070C0"/>
      <name val="Arial"/>
      <family val="2"/>
    </font>
    <font>
      <b/>
      <i/>
      <sz val="22"/>
      <color theme="0" tint="-0.34998626667073579"/>
      <name val="Arial"/>
      <family val="2"/>
    </font>
    <font>
      <i/>
      <sz val="22"/>
      <name val="Arial"/>
      <family val="2"/>
    </font>
    <font>
      <sz val="22"/>
      <name val="Arial"/>
      <family val="2"/>
    </font>
    <font>
      <i/>
      <u/>
      <sz val="22"/>
      <name val="Arial"/>
      <family val="2"/>
    </font>
    <font>
      <i/>
      <u/>
      <sz val="22"/>
      <color theme="0" tint="-0.34998626667073579"/>
      <name val="Calibri"/>
      <family val="2"/>
      <scheme val="minor"/>
    </font>
    <font>
      <i/>
      <sz val="22"/>
      <color theme="0" tint="-0.34998626667073579"/>
      <name val="Arial"/>
      <family val="2"/>
    </font>
    <font>
      <u/>
      <sz val="22"/>
      <color theme="0" tint="-0.34998626667073579"/>
      <name val="Calibri"/>
      <family val="2"/>
      <scheme val="minor"/>
    </font>
    <font>
      <i/>
      <sz val="22"/>
      <color theme="0" tint="-0.34998626667073579"/>
      <name val="Calibri"/>
      <family val="2"/>
      <scheme val="minor"/>
    </font>
    <font>
      <sz val="22"/>
      <color theme="0" tint="-0.34998626667073579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i/>
      <u/>
      <sz val="22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i/>
      <u/>
      <sz val="22"/>
      <color theme="0" tint="-0.249977111117893"/>
      <name val="Calibri"/>
      <family val="2"/>
      <scheme val="minor"/>
    </font>
    <font>
      <u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i/>
      <sz val="22"/>
      <color theme="0" tint="-0.249977111117893"/>
      <name val="Calibri"/>
      <family val="2"/>
      <scheme val="minor"/>
    </font>
    <font>
      <b/>
      <i/>
      <sz val="22"/>
      <color theme="0" tint="-0.34998626667073579"/>
      <name val="Calibri"/>
      <family val="2"/>
      <scheme val="minor"/>
    </font>
    <font>
      <b/>
      <i/>
      <sz val="22"/>
      <color theme="0" tint="-0.249977111117893"/>
      <name val="Calibri"/>
      <family val="2"/>
      <scheme val="minor"/>
    </font>
    <font>
      <i/>
      <u/>
      <sz val="22"/>
      <color theme="1"/>
      <name val="Calibri"/>
      <family val="2"/>
      <scheme val="minor"/>
    </font>
    <font>
      <i/>
      <sz val="22"/>
      <name val="Calibri"/>
      <family val="2"/>
      <scheme val="minor"/>
    </font>
    <font>
      <i/>
      <u/>
      <sz val="22"/>
      <name val="Calibri"/>
      <family val="2"/>
      <scheme val="minor"/>
    </font>
    <font>
      <b/>
      <i/>
      <sz val="22"/>
      <color theme="0" tint="-0.24997711111789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7FA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2" fillId="0" borderId="0" xfId="0" applyFont="1"/>
    <xf numFmtId="166" fontId="6" fillId="0" borderId="0" xfId="0" applyNumberFormat="1" applyFont="1"/>
    <xf numFmtId="17" fontId="6" fillId="0" borderId="0" xfId="0" applyNumberFormat="1" applyFont="1"/>
    <xf numFmtId="0" fontId="6" fillId="0" borderId="0" xfId="0" applyFont="1"/>
    <xf numFmtId="166" fontId="7" fillId="0" borderId="0" xfId="0" applyNumberFormat="1" applyFont="1"/>
    <xf numFmtId="166" fontId="8" fillId="0" borderId="0" xfId="0" applyNumberFormat="1" applyFont="1"/>
    <xf numFmtId="166" fontId="10" fillId="0" borderId="0" xfId="0" applyNumberFormat="1" applyFont="1"/>
    <xf numFmtId="49" fontId="6" fillId="0" borderId="0" xfId="0" applyNumberFormat="1" applyFont="1"/>
    <xf numFmtId="0" fontId="9" fillId="0" borderId="0" xfId="0" applyFont="1"/>
    <xf numFmtId="0" fontId="12" fillId="0" borderId="0" xfId="0" applyFont="1"/>
    <xf numFmtId="166" fontId="15" fillId="0" borderId="0" xfId="0" applyNumberFormat="1" applyFont="1"/>
    <xf numFmtId="166" fontId="14" fillId="0" borderId="0" xfId="0" applyNumberFormat="1" applyFont="1"/>
    <xf numFmtId="166" fontId="9" fillId="0" borderId="0" xfId="0" applyNumberFormat="1" applyFont="1"/>
    <xf numFmtId="0" fontId="5" fillId="0" borderId="0" xfId="0" applyFont="1"/>
    <xf numFmtId="14" fontId="17" fillId="0" borderId="0" xfId="0" applyNumberFormat="1" applyFont="1"/>
    <xf numFmtId="0" fontId="11" fillId="0" borderId="0" xfId="0" applyFont="1"/>
    <xf numFmtId="0" fontId="4" fillId="0" borderId="0" xfId="0" applyFont="1"/>
    <xf numFmtId="0" fontId="14" fillId="0" borderId="0" xfId="0" applyFont="1"/>
    <xf numFmtId="0" fontId="3" fillId="0" borderId="0" xfId="0" applyFont="1"/>
    <xf numFmtId="166" fontId="18" fillId="0" borderId="0" xfId="0" applyNumberFormat="1" applyFont="1"/>
    <xf numFmtId="166" fontId="13" fillId="0" borderId="0" xfId="0" applyNumberFormat="1" applyFont="1"/>
    <xf numFmtId="0" fontId="19" fillId="0" borderId="0" xfId="0" applyFont="1"/>
    <xf numFmtId="14" fontId="20" fillId="0" borderId="0" xfId="0" applyNumberFormat="1" applyFont="1"/>
    <xf numFmtId="165" fontId="12" fillId="0" borderId="0" xfId="0" applyNumberFormat="1" applyFont="1"/>
    <xf numFmtId="0" fontId="21" fillId="0" borderId="0" xfId="0" applyFont="1"/>
    <xf numFmtId="0" fontId="21" fillId="0" borderId="0" xfId="0" applyFont="1" applyAlignment="1">
      <alignment wrapText="1"/>
    </xf>
    <xf numFmtId="14" fontId="16" fillId="0" borderId="0" xfId="0" applyNumberFormat="1" applyFont="1"/>
    <xf numFmtId="166" fontId="16" fillId="0" borderId="0" xfId="0" applyNumberFormat="1" applyFont="1"/>
    <xf numFmtId="167" fontId="11" fillId="0" borderId="0" xfId="0" applyNumberFormat="1" applyFont="1"/>
    <xf numFmtId="166" fontId="23" fillId="0" borderId="0" xfId="0" applyNumberFormat="1" applyFont="1"/>
    <xf numFmtId="0" fontId="18" fillId="0" borderId="0" xfId="0" applyFont="1"/>
    <xf numFmtId="14" fontId="34" fillId="0" borderId="0" xfId="0" applyNumberFormat="1" applyFont="1"/>
    <xf numFmtId="0" fontId="27" fillId="0" borderId="0" xfId="0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1" xfId="0" applyBorder="1"/>
    <xf numFmtId="166" fontId="24" fillId="0" borderId="5" xfId="0" applyNumberFormat="1" applyFont="1" applyBorder="1"/>
    <xf numFmtId="166" fontId="24" fillId="0" borderId="0" xfId="0" applyNumberFormat="1" applyFont="1"/>
    <xf numFmtId="166" fontId="24" fillId="0" borderId="1" xfId="0" applyNumberFormat="1" applyFont="1" applyBorder="1"/>
    <xf numFmtId="0" fontId="25" fillId="0" borderId="5" xfId="0" applyFont="1" applyBorder="1"/>
    <xf numFmtId="0" fontId="25" fillId="0" borderId="0" xfId="0" applyFont="1"/>
    <xf numFmtId="166" fontId="25" fillId="0" borderId="5" xfId="0" applyNumberFormat="1" applyFont="1" applyBorder="1"/>
    <xf numFmtId="166" fontId="25" fillId="0" borderId="0" xfId="0" applyNumberFormat="1" applyFont="1"/>
    <xf numFmtId="166" fontId="26" fillId="0" borderId="0" xfId="0" applyNumberFormat="1" applyFont="1"/>
    <xf numFmtId="166" fontId="27" fillId="0" borderId="0" xfId="0" applyNumberFormat="1" applyFont="1"/>
    <xf numFmtId="166" fontId="28" fillId="0" borderId="0" xfId="0" applyNumberFormat="1" applyFont="1"/>
    <xf numFmtId="166" fontId="29" fillId="0" borderId="1" xfId="0" applyNumberFormat="1" applyFont="1" applyBorder="1"/>
    <xf numFmtId="166" fontId="30" fillId="0" borderId="0" xfId="0" applyNumberFormat="1" applyFont="1"/>
    <xf numFmtId="166" fontId="31" fillId="0" borderId="1" xfId="0" applyNumberFormat="1" applyFont="1" applyBorder="1"/>
    <xf numFmtId="166" fontId="32" fillId="0" borderId="0" xfId="0" applyNumberFormat="1" applyFont="1"/>
    <xf numFmtId="166" fontId="33" fillId="0" borderId="0" xfId="0" applyNumberFormat="1" applyFont="1"/>
    <xf numFmtId="166" fontId="31" fillId="0" borderId="0" xfId="0" applyNumberFormat="1" applyFont="1"/>
    <xf numFmtId="0" fontId="28" fillId="0" borderId="0" xfId="0" applyFont="1"/>
    <xf numFmtId="166" fontId="28" fillId="0" borderId="1" xfId="0" applyNumberFormat="1" applyFont="1" applyBorder="1"/>
    <xf numFmtId="0" fontId="30" fillId="0" borderId="0" xfId="0" applyFont="1"/>
    <xf numFmtId="0" fontId="0" fillId="0" borderId="7" xfId="0" applyBorder="1"/>
    <xf numFmtId="166" fontId="0" fillId="0" borderId="6" xfId="0" applyNumberFormat="1" applyBorder="1"/>
    <xf numFmtId="166" fontId="0" fillId="0" borderId="7" xfId="0" applyNumberFormat="1" applyBorder="1"/>
    <xf numFmtId="166" fontId="0" fillId="0" borderId="8" xfId="0" applyNumberFormat="1" applyBorder="1"/>
    <xf numFmtId="14" fontId="35" fillId="0" borderId="0" xfId="0" applyNumberFormat="1" applyFont="1"/>
    <xf numFmtId="167" fontId="20" fillId="0" borderId="0" xfId="0" applyNumberFormat="1" applyFont="1"/>
    <xf numFmtId="166" fontId="20" fillId="0" borderId="0" xfId="0" applyNumberFormat="1" applyFont="1"/>
    <xf numFmtId="166" fontId="22" fillId="0" borderId="0" xfId="0" applyNumberFormat="1" applyFont="1"/>
    <xf numFmtId="0" fontId="36" fillId="0" borderId="3" xfId="0" applyFont="1" applyBorder="1"/>
    <xf numFmtId="0" fontId="36" fillId="0" borderId="4" xfId="0" applyFont="1" applyBorder="1"/>
    <xf numFmtId="166" fontId="22" fillId="3" borderId="0" xfId="0" applyNumberFormat="1" applyFont="1" applyFill="1"/>
    <xf numFmtId="17" fontId="28" fillId="0" borderId="0" xfId="0" applyNumberFormat="1" applyFont="1"/>
    <xf numFmtId="166" fontId="6" fillId="6" borderId="0" xfId="0" applyNumberFormat="1" applyFont="1" applyFill="1"/>
    <xf numFmtId="166" fontId="0" fillId="0" borderId="0" xfId="0" applyNumberFormat="1"/>
    <xf numFmtId="0" fontId="40" fillId="0" borderId="0" xfId="0" applyFont="1"/>
    <xf numFmtId="14" fontId="41" fillId="0" borderId="0" xfId="0" applyNumberFormat="1" applyFont="1"/>
    <xf numFmtId="0" fontId="43" fillId="0" borderId="0" xfId="0" applyFont="1"/>
    <xf numFmtId="14" fontId="44" fillId="0" borderId="0" xfId="0" applyNumberFormat="1" applyFont="1"/>
    <xf numFmtId="0" fontId="44" fillId="0" borderId="0" xfId="0" applyFont="1"/>
    <xf numFmtId="14" fontId="43" fillId="0" borderId="0" xfId="0" applyNumberFormat="1" applyFont="1"/>
    <xf numFmtId="0" fontId="45" fillId="0" borderId="0" xfId="0" applyFont="1"/>
    <xf numFmtId="166" fontId="46" fillId="0" borderId="0" xfId="0" applyNumberFormat="1" applyFont="1"/>
    <xf numFmtId="164" fontId="43" fillId="0" borderId="0" xfId="0" applyNumberFormat="1" applyFont="1"/>
    <xf numFmtId="14" fontId="46" fillId="0" borderId="0" xfId="0" applyNumberFormat="1" applyFont="1"/>
    <xf numFmtId="164" fontId="46" fillId="0" borderId="0" xfId="0" applyNumberFormat="1" applyFont="1"/>
    <xf numFmtId="167" fontId="46" fillId="0" borderId="0" xfId="0" applyNumberFormat="1" applyFont="1"/>
    <xf numFmtId="164" fontId="47" fillId="6" borderId="0" xfId="0" applyNumberFormat="1" applyFont="1" applyFill="1"/>
    <xf numFmtId="0" fontId="20" fillId="0" borderId="0" xfId="0" applyFont="1"/>
    <xf numFmtId="0" fontId="3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39" fillId="4" borderId="0" xfId="0" applyFont="1" applyFill="1" applyAlignment="1">
      <alignment vertical="center" wrapText="1"/>
    </xf>
    <xf numFmtId="0" fontId="38" fillId="5" borderId="0" xfId="0" applyFont="1" applyFill="1" applyAlignment="1">
      <alignment vertical="center" wrapText="1"/>
    </xf>
    <xf numFmtId="0" fontId="0" fillId="5" borderId="0" xfId="0" applyFill="1" applyAlignment="1">
      <alignment vertical="center" wrapText="1"/>
    </xf>
    <xf numFmtId="0" fontId="39" fillId="5" borderId="0" xfId="0" applyFont="1" applyFill="1" applyAlignment="1">
      <alignment vertical="center" wrapText="1"/>
    </xf>
    <xf numFmtId="0" fontId="42" fillId="2" borderId="0" xfId="0" applyFont="1" applyFill="1"/>
    <xf numFmtId="0" fontId="1" fillId="0" borderId="0" xfId="0" applyFont="1"/>
    <xf numFmtId="165" fontId="11" fillId="0" borderId="0" xfId="0" applyNumberFormat="1" applyFont="1"/>
    <xf numFmtId="14" fontId="37" fillId="0" borderId="0" xfId="0" applyNumberFormat="1" applyFont="1"/>
    <xf numFmtId="167" fontId="49" fillId="0" borderId="0" xfId="0" applyNumberFormat="1" applyFont="1"/>
    <xf numFmtId="166" fontId="40" fillId="0" borderId="0" xfId="0" applyNumberFormat="1" applyFont="1"/>
    <xf numFmtId="166" fontId="47" fillId="3" borderId="0" xfId="0" applyNumberFormat="1" applyFont="1" applyFill="1"/>
    <xf numFmtId="166" fontId="50" fillId="0" borderId="0" xfId="0" applyNumberFormat="1" applyFont="1"/>
    <xf numFmtId="0" fontId="50" fillId="0" borderId="0" xfId="0" applyFont="1"/>
    <xf numFmtId="166" fontId="51" fillId="0" borderId="0" xfId="0" applyNumberFormat="1" applyFont="1"/>
    <xf numFmtId="14" fontId="52" fillId="0" borderId="0" xfId="0" applyNumberFormat="1" applyFont="1"/>
    <xf numFmtId="166" fontId="53" fillId="0" borderId="0" xfId="0" applyNumberFormat="1" applyFont="1"/>
    <xf numFmtId="0" fontId="51" fillId="0" borderId="0" xfId="0" applyFont="1"/>
    <xf numFmtId="166" fontId="54" fillId="0" borderId="0" xfId="0" applyNumberFormat="1" applyFont="1"/>
    <xf numFmtId="0" fontId="53" fillId="0" borderId="0" xfId="0" applyFont="1"/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14" fontId="56" fillId="11" borderId="0" xfId="0" applyNumberFormat="1" applyFont="1" applyFill="1"/>
    <xf numFmtId="0" fontId="59" fillId="0" borderId="0" xfId="0" applyFont="1"/>
    <xf numFmtId="0" fontId="60" fillId="0" borderId="0" xfId="0" applyFont="1"/>
    <xf numFmtId="14" fontId="57" fillId="0" borderId="0" xfId="0" applyNumberFormat="1" applyFont="1"/>
    <xf numFmtId="0" fontId="61" fillId="0" borderId="0" xfId="0" applyFont="1" applyAlignment="1">
      <alignment wrapText="1"/>
    </xf>
    <xf numFmtId="0" fontId="56" fillId="0" borderId="0" xfId="0" applyFont="1" applyAlignment="1">
      <alignment wrapText="1"/>
    </xf>
    <xf numFmtId="14" fontId="60" fillId="0" borderId="0" xfId="0" applyNumberFormat="1" applyFont="1"/>
    <xf numFmtId="166" fontId="57" fillId="0" borderId="0" xfId="0" applyNumberFormat="1" applyFont="1"/>
    <xf numFmtId="166" fontId="60" fillId="0" borderId="0" xfId="0" applyNumberFormat="1" applyFont="1" applyAlignment="1">
      <alignment wrapText="1"/>
    </xf>
    <xf numFmtId="166" fontId="60" fillId="2" borderId="0" xfId="0" applyNumberFormat="1" applyFont="1" applyFill="1" applyAlignment="1">
      <alignment wrapText="1"/>
    </xf>
    <xf numFmtId="17" fontId="60" fillId="0" borderId="0" xfId="0" applyNumberFormat="1" applyFont="1"/>
    <xf numFmtId="166" fontId="60" fillId="0" borderId="0" xfId="0" applyNumberFormat="1" applyFont="1"/>
    <xf numFmtId="166" fontId="62" fillId="0" borderId="0" xfId="0" applyNumberFormat="1" applyFont="1"/>
    <xf numFmtId="166" fontId="63" fillId="0" borderId="0" xfId="0" applyNumberFormat="1" applyFont="1"/>
    <xf numFmtId="0" fontId="64" fillId="0" borderId="0" xfId="0" applyFont="1"/>
    <xf numFmtId="49" fontId="60" fillId="0" borderId="0" xfId="0" applyNumberFormat="1" applyFont="1"/>
    <xf numFmtId="17" fontId="65" fillId="0" borderId="0" xfId="0" applyNumberFormat="1" applyFont="1"/>
    <xf numFmtId="0" fontId="65" fillId="0" borderId="0" xfId="0" applyFont="1"/>
    <xf numFmtId="166" fontId="65" fillId="0" borderId="0" xfId="0" applyNumberFormat="1" applyFont="1"/>
    <xf numFmtId="166" fontId="62" fillId="9" borderId="0" xfId="0" applyNumberFormat="1" applyFont="1" applyFill="1"/>
    <xf numFmtId="166" fontId="60" fillId="7" borderId="0" xfId="0" applyNumberFormat="1" applyFont="1" applyFill="1"/>
    <xf numFmtId="166" fontId="60" fillId="0" borderId="2" xfId="0" applyNumberFormat="1" applyFont="1" applyBorder="1"/>
    <xf numFmtId="166" fontId="60" fillId="0" borderId="3" xfId="0" applyNumberFormat="1" applyFont="1" applyBorder="1"/>
    <xf numFmtId="166" fontId="60" fillId="0" borderId="4" xfId="0" applyNumberFormat="1" applyFont="1" applyBorder="1"/>
    <xf numFmtId="166" fontId="60" fillId="0" borderId="6" xfId="0" applyNumberFormat="1" applyFont="1" applyBorder="1"/>
    <xf numFmtId="166" fontId="60" fillId="0" borderId="7" xfId="0" applyNumberFormat="1" applyFont="1" applyBorder="1"/>
    <xf numFmtId="166" fontId="60" fillId="7" borderId="8" xfId="0" applyNumberFormat="1" applyFont="1" applyFill="1" applyBorder="1"/>
    <xf numFmtId="166" fontId="60" fillId="9" borderId="0" xfId="0" applyNumberFormat="1" applyFont="1" applyFill="1"/>
    <xf numFmtId="0" fontId="66" fillId="0" borderId="0" xfId="0" applyFont="1"/>
    <xf numFmtId="14" fontId="67" fillId="0" borderId="0" xfId="0" applyNumberFormat="1" applyFont="1"/>
    <xf numFmtId="14" fontId="65" fillId="0" borderId="0" xfId="0" applyNumberFormat="1" applyFont="1"/>
    <xf numFmtId="14" fontId="68" fillId="0" borderId="0" xfId="0" applyNumberFormat="1" applyFont="1"/>
    <xf numFmtId="166" fontId="69" fillId="0" borderId="0" xfId="0" applyNumberFormat="1" applyFont="1"/>
    <xf numFmtId="14" fontId="70" fillId="0" borderId="0" xfId="0" applyNumberFormat="1" applyFont="1"/>
    <xf numFmtId="164" fontId="65" fillId="0" borderId="0" xfId="0" applyNumberFormat="1" applyFont="1"/>
    <xf numFmtId="166" fontId="71" fillId="0" borderId="0" xfId="0" applyNumberFormat="1" applyFont="1"/>
    <xf numFmtId="166" fontId="72" fillId="0" borderId="0" xfId="0" applyNumberFormat="1" applyFont="1"/>
    <xf numFmtId="167" fontId="60" fillId="10" borderId="0" xfId="0" applyNumberFormat="1" applyFont="1" applyFill="1"/>
    <xf numFmtId="165" fontId="69" fillId="0" borderId="0" xfId="0" applyNumberFormat="1" applyFont="1"/>
    <xf numFmtId="14" fontId="73" fillId="2" borderId="0" xfId="0" applyNumberFormat="1" applyFont="1" applyFill="1"/>
    <xf numFmtId="14" fontId="75" fillId="0" borderId="0" xfId="0" applyNumberFormat="1" applyFont="1"/>
    <xf numFmtId="14" fontId="76" fillId="0" borderId="0" xfId="0" applyNumberFormat="1" applyFont="1"/>
    <xf numFmtId="14" fontId="77" fillId="0" borderId="0" xfId="0" applyNumberFormat="1" applyFont="1"/>
    <xf numFmtId="166" fontId="78" fillId="7" borderId="0" xfId="0" applyNumberFormat="1" applyFont="1" applyFill="1"/>
    <xf numFmtId="166" fontId="75" fillId="0" borderId="0" xfId="0" applyNumberFormat="1" applyFont="1"/>
    <xf numFmtId="0" fontId="71" fillId="0" borderId="0" xfId="0" applyFont="1"/>
    <xf numFmtId="166" fontId="79" fillId="0" borderId="0" xfId="0" applyNumberFormat="1" applyFont="1"/>
    <xf numFmtId="166" fontId="59" fillId="2" borderId="0" xfId="0" applyNumberFormat="1" applyFont="1" applyFill="1"/>
    <xf numFmtId="166" fontId="58" fillId="0" borderId="0" xfId="0" applyNumberFormat="1" applyFont="1"/>
    <xf numFmtId="166" fontId="78" fillId="0" borderId="0" xfId="0" applyNumberFormat="1" applyFont="1"/>
    <xf numFmtId="0" fontId="82" fillId="0" borderId="0" xfId="0" applyFont="1"/>
    <xf numFmtId="0" fontId="77" fillId="0" borderId="0" xfId="0" applyFont="1"/>
    <xf numFmtId="165" fontId="74" fillId="7" borderId="0" xfId="0" applyNumberFormat="1" applyFont="1" applyFill="1"/>
    <xf numFmtId="166" fontId="59" fillId="0" borderId="0" xfId="0" applyNumberFormat="1" applyFont="1"/>
    <xf numFmtId="14" fontId="56" fillId="0" borderId="0" xfId="0" applyNumberFormat="1" applyFont="1"/>
    <xf numFmtId="166" fontId="60" fillId="0" borderId="8" xfId="0" applyNumberFormat="1" applyFont="1" applyBorder="1"/>
    <xf numFmtId="167" fontId="60" fillId="0" borderId="0" xfId="0" applyNumberFormat="1" applyFont="1"/>
    <xf numFmtId="165" fontId="74" fillId="0" borderId="0" xfId="0" applyNumberFormat="1" applyFont="1"/>
    <xf numFmtId="0" fontId="78" fillId="0" borderId="0" xfId="0" applyFont="1"/>
    <xf numFmtId="0" fontId="80" fillId="0" borderId="0" xfId="0" applyFont="1"/>
    <xf numFmtId="166" fontId="81" fillId="0" borderId="0" xfId="0" applyNumberFormat="1" applyFont="1"/>
    <xf numFmtId="14" fontId="74" fillId="0" borderId="0" xfId="0" applyNumberFormat="1" applyFont="1"/>
    <xf numFmtId="0" fontId="83" fillId="8" borderId="0" xfId="0" applyFont="1" applyFill="1"/>
    <xf numFmtId="166" fontId="83" fillId="8" borderId="0" xfId="0" applyNumberFormat="1" applyFont="1" applyFill="1"/>
    <xf numFmtId="14" fontId="84" fillId="8" borderId="0" xfId="0" applyNumberFormat="1" applyFont="1" applyFill="1"/>
    <xf numFmtId="0" fontId="85" fillId="11" borderId="0" xfId="0" applyFont="1" applyFill="1"/>
    <xf numFmtId="0" fontId="79" fillId="11" borderId="0" xfId="0" applyFont="1" applyFill="1"/>
    <xf numFmtId="165" fontId="73" fillId="2" borderId="0" xfId="0" applyNumberFormat="1" applyFont="1" applyFill="1"/>
    <xf numFmtId="15" fontId="38" fillId="4" borderId="0" xfId="0" applyNumberFormat="1" applyFont="1" applyFill="1" applyAlignment="1">
      <alignment vertical="top"/>
    </xf>
    <xf numFmtId="0" fontId="38" fillId="4" borderId="0" xfId="0" applyFont="1" applyFill="1" applyAlignment="1">
      <alignment vertical="top" wrapText="1"/>
    </xf>
    <xf numFmtId="0" fontId="38" fillId="4" borderId="0" xfId="0" applyFont="1" applyFill="1" applyAlignment="1">
      <alignment horizontal="right" vertical="top"/>
    </xf>
    <xf numFmtId="164" fontId="38" fillId="4" borderId="0" xfId="0" applyNumberFormat="1" applyFont="1" applyFill="1" applyAlignment="1">
      <alignment horizontal="right" vertical="top"/>
    </xf>
    <xf numFmtId="15" fontId="38" fillId="5" borderId="0" xfId="0" applyNumberFormat="1" applyFont="1" applyFill="1" applyAlignment="1">
      <alignment vertical="top"/>
    </xf>
    <xf numFmtId="0" fontId="38" fillId="5" borderId="0" xfId="0" applyFont="1" applyFill="1" applyAlignment="1">
      <alignment vertical="top" wrapText="1"/>
    </xf>
    <xf numFmtId="0" fontId="38" fillId="5" borderId="0" xfId="0" applyFont="1" applyFill="1" applyAlignment="1">
      <alignment horizontal="right" vertical="top"/>
    </xf>
    <xf numFmtId="164" fontId="38" fillId="5" borderId="0" xfId="0" applyNumberFormat="1" applyFont="1" applyFill="1" applyAlignment="1">
      <alignment horizontal="right" vertical="top"/>
    </xf>
    <xf numFmtId="0" fontId="61" fillId="11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40</xdr:row>
      <xdr:rowOff>0</xdr:rowOff>
    </xdr:from>
    <xdr:to>
      <xdr:col>8</xdr:col>
      <xdr:colOff>782257</xdr:colOff>
      <xdr:row>41</xdr:row>
      <xdr:rowOff>217465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E7CB4E-2E45-91CE-C470-6ED9A7C4C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7711" y="14918028"/>
          <a:ext cx="7248525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4"/>
  <sheetViews>
    <sheetView topLeftCell="A8" zoomScaleNormal="100" workbookViewId="0">
      <selection activeCell="J1" sqref="J1:J2"/>
    </sheetView>
  </sheetViews>
  <sheetFormatPr defaultRowHeight="15" x14ac:dyDescent="0.25"/>
  <cols>
    <col min="1" max="1" width="13.7109375" customWidth="1"/>
    <col min="3" max="3" width="15" customWidth="1"/>
    <col min="5" max="5" width="15.7109375" customWidth="1"/>
    <col min="6" max="6" width="15" customWidth="1"/>
    <col min="7" max="7" width="12.7109375" bestFit="1" customWidth="1"/>
    <col min="8" max="8" width="16.28515625" customWidth="1"/>
    <col min="10" max="10" width="13.5703125" customWidth="1"/>
    <col min="12" max="12" width="15.7109375" customWidth="1"/>
    <col min="13" max="13" width="15.140625" customWidth="1"/>
    <col min="15" max="15" width="12.140625" customWidth="1"/>
    <col min="17" max="17" width="14.42578125" customWidth="1"/>
  </cols>
  <sheetData>
    <row r="1" spans="1:17" ht="23.25" x14ac:dyDescent="0.35">
      <c r="A1" s="92" t="s">
        <v>37</v>
      </c>
      <c r="B1" s="1"/>
      <c r="C1" s="1"/>
      <c r="D1" s="1"/>
      <c r="E1" s="1"/>
      <c r="F1" s="9"/>
      <c r="G1" s="9"/>
      <c r="H1" s="23"/>
      <c r="I1" s="23"/>
      <c r="J1" s="93" t="s">
        <v>0</v>
      </c>
      <c r="K1" s="24"/>
      <c r="L1" s="94">
        <v>43267</v>
      </c>
    </row>
    <row r="2" spans="1:17" ht="23.25" x14ac:dyDescent="0.35">
      <c r="A2" s="1"/>
      <c r="B2" s="1"/>
      <c r="C2" s="1"/>
      <c r="D2" s="1"/>
      <c r="E2" s="1"/>
      <c r="F2" s="9"/>
      <c r="G2" s="9"/>
      <c r="H2" s="9"/>
      <c r="I2" s="9"/>
      <c r="J2" s="93">
        <v>42898</v>
      </c>
      <c r="K2" s="9"/>
      <c r="L2" s="9"/>
    </row>
    <row r="3" spans="1:17" ht="23.25" x14ac:dyDescent="0.35">
      <c r="A3" s="1"/>
      <c r="B3" s="1"/>
      <c r="C3" s="1"/>
      <c r="D3" s="1"/>
      <c r="E3" s="1"/>
      <c r="F3" s="9"/>
      <c r="G3" s="9"/>
      <c r="H3" s="9"/>
      <c r="I3" s="9"/>
      <c r="J3" s="9"/>
      <c r="K3" s="9"/>
      <c r="L3" s="9"/>
    </row>
    <row r="4" spans="1:17" ht="42" thickBot="1" x14ac:dyDescent="0.4">
      <c r="A4" s="14"/>
      <c r="B4" s="14"/>
      <c r="C4" s="1"/>
      <c r="D4" s="1"/>
      <c r="E4" s="1"/>
      <c r="F4" s="25" t="s">
        <v>1</v>
      </c>
      <c r="G4" s="25"/>
      <c r="H4" s="25" t="s">
        <v>2</v>
      </c>
      <c r="I4" s="25"/>
      <c r="J4" s="26" t="s">
        <v>3</v>
      </c>
      <c r="K4" s="26"/>
      <c r="L4" s="26" t="s">
        <v>28</v>
      </c>
    </row>
    <row r="5" spans="1:17" ht="20.25" x14ac:dyDescent="0.3">
      <c r="A5" s="3">
        <v>42887</v>
      </c>
      <c r="B5" s="4" t="s">
        <v>4</v>
      </c>
      <c r="C5" s="4"/>
      <c r="D5" s="4"/>
      <c r="E5" s="4"/>
      <c r="F5" s="2"/>
      <c r="G5" s="2"/>
      <c r="H5" s="2"/>
      <c r="I5" s="2"/>
      <c r="J5" s="2"/>
      <c r="K5" s="2"/>
      <c r="L5" s="69">
        <f>722.19+84.53</f>
        <v>806.72</v>
      </c>
      <c r="M5" s="34"/>
      <c r="N5" s="35"/>
      <c r="O5" s="65" t="s">
        <v>33</v>
      </c>
      <c r="P5" s="65" t="s">
        <v>36</v>
      </c>
      <c r="Q5" s="66"/>
    </row>
    <row r="6" spans="1:17" ht="20.25" x14ac:dyDescent="0.3">
      <c r="A6" s="3"/>
      <c r="B6" s="4"/>
      <c r="C6" s="4"/>
      <c r="D6" s="4"/>
      <c r="E6" s="4"/>
      <c r="F6" s="2"/>
      <c r="G6" s="2"/>
      <c r="H6" s="2"/>
      <c r="I6" s="2"/>
      <c r="J6" s="2"/>
      <c r="K6" s="2"/>
      <c r="L6" s="2"/>
      <c r="M6" s="36"/>
      <c r="Q6" s="37"/>
    </row>
    <row r="7" spans="1:17" ht="20.25" x14ac:dyDescent="0.3">
      <c r="A7" s="3">
        <v>42908</v>
      </c>
      <c r="B7" s="4" t="s">
        <v>32</v>
      </c>
      <c r="C7" s="4"/>
      <c r="D7" s="4"/>
      <c r="E7" s="4"/>
      <c r="F7" s="21">
        <v>15</v>
      </c>
      <c r="G7" s="21"/>
      <c r="I7" s="21"/>
      <c r="J7" s="21">
        <f t="shared" ref="J7:J19" si="0">F7-H7</f>
        <v>15</v>
      </c>
      <c r="K7" s="5"/>
      <c r="L7" s="2"/>
      <c r="M7" s="38">
        <v>10</v>
      </c>
      <c r="N7" s="39"/>
      <c r="O7" s="39"/>
      <c r="P7" s="39"/>
      <c r="Q7" s="40">
        <f>M7-O7</f>
        <v>10</v>
      </c>
    </row>
    <row r="8" spans="1:17" ht="23.25" x14ac:dyDescent="0.35">
      <c r="A8" s="3">
        <v>42887</v>
      </c>
      <c r="B8" s="4" t="s">
        <v>34</v>
      </c>
      <c r="C8" s="1"/>
      <c r="D8" s="1"/>
      <c r="E8" s="1"/>
      <c r="F8" s="31"/>
      <c r="G8" s="31"/>
      <c r="H8" s="18"/>
      <c r="I8" s="31"/>
      <c r="J8" s="21"/>
      <c r="K8" s="9"/>
      <c r="L8" s="2"/>
      <c r="M8" s="41"/>
      <c r="N8" s="42"/>
      <c r="O8" s="42"/>
      <c r="P8" s="42"/>
      <c r="Q8" s="40"/>
    </row>
    <row r="9" spans="1:17" ht="20.25" x14ac:dyDescent="0.3">
      <c r="A9" s="68" t="s">
        <v>38</v>
      </c>
      <c r="B9" s="4" t="s">
        <v>45</v>
      </c>
      <c r="C9" s="4"/>
      <c r="D9" s="4"/>
      <c r="E9" s="4"/>
      <c r="F9" s="20">
        <f>405-15</f>
        <v>390</v>
      </c>
      <c r="G9" s="20"/>
      <c r="H9" s="20"/>
      <c r="I9" s="21"/>
      <c r="J9" s="21">
        <f t="shared" si="0"/>
        <v>390</v>
      </c>
      <c r="K9" s="6"/>
      <c r="L9" s="2"/>
      <c r="M9" s="43">
        <f>220+105+35+30+25+15+10+35-120+35</f>
        <v>390</v>
      </c>
      <c r="N9" s="44"/>
      <c r="O9" s="44"/>
      <c r="P9" s="39"/>
      <c r="Q9" s="40">
        <f>M9-O9</f>
        <v>390</v>
      </c>
    </row>
    <row r="10" spans="1:17" ht="20.25" x14ac:dyDescent="0.3">
      <c r="A10" s="3"/>
      <c r="B10" s="4"/>
      <c r="C10" s="4"/>
      <c r="D10" s="4"/>
      <c r="E10" s="4"/>
      <c r="F10" s="20"/>
      <c r="G10" s="20"/>
      <c r="H10" s="20"/>
      <c r="I10" s="21"/>
      <c r="J10" s="21"/>
      <c r="K10" s="6"/>
      <c r="L10" s="2"/>
      <c r="M10" s="43"/>
      <c r="N10" s="44"/>
      <c r="O10" s="44"/>
      <c r="P10" s="39"/>
      <c r="Q10" s="40"/>
    </row>
    <row r="11" spans="1:17" ht="20.25" x14ac:dyDescent="0.3">
      <c r="A11" s="3">
        <v>42917</v>
      </c>
      <c r="B11" s="4" t="s">
        <v>39</v>
      </c>
      <c r="C11" s="4"/>
      <c r="D11" s="4"/>
      <c r="E11" s="4"/>
      <c r="F11" s="20">
        <v>0</v>
      </c>
      <c r="G11" s="20"/>
      <c r="H11" s="20"/>
      <c r="I11" s="21"/>
      <c r="J11" s="21">
        <f t="shared" si="0"/>
        <v>0</v>
      </c>
      <c r="K11" s="6"/>
      <c r="L11" s="2"/>
      <c r="M11" s="43">
        <v>120</v>
      </c>
      <c r="N11" s="44"/>
      <c r="O11" s="44"/>
      <c r="P11" s="39"/>
      <c r="Q11" s="40">
        <f>M11-O11</f>
        <v>120</v>
      </c>
    </row>
    <row r="12" spans="1:17" ht="20.25" x14ac:dyDescent="0.3">
      <c r="A12" s="3"/>
      <c r="B12" s="4"/>
      <c r="C12" s="4"/>
      <c r="D12" s="4"/>
      <c r="E12" s="4"/>
      <c r="F12" s="20"/>
      <c r="G12" s="11"/>
      <c r="H12" s="13"/>
      <c r="I12" s="2"/>
      <c r="J12" s="6"/>
      <c r="K12" s="6"/>
      <c r="L12" s="2"/>
      <c r="M12" s="43"/>
      <c r="N12" s="45"/>
      <c r="O12" s="46"/>
      <c r="P12" s="47"/>
      <c r="Q12" s="48"/>
    </row>
    <row r="13" spans="1:17" ht="20.25" x14ac:dyDescent="0.3">
      <c r="A13" s="3">
        <v>42887</v>
      </c>
      <c r="B13" s="4" t="s">
        <v>8</v>
      </c>
      <c r="C13" s="4"/>
      <c r="D13" s="4"/>
      <c r="E13" s="4"/>
      <c r="F13" s="20"/>
      <c r="G13" s="11"/>
      <c r="H13" s="12">
        <v>33</v>
      </c>
      <c r="I13" s="12"/>
      <c r="J13" s="5">
        <f>F13-H13</f>
        <v>-33</v>
      </c>
      <c r="K13" s="6"/>
      <c r="L13" s="2"/>
      <c r="M13" s="43"/>
      <c r="N13" s="45"/>
      <c r="O13" s="49">
        <v>33</v>
      </c>
      <c r="P13" s="49"/>
      <c r="Q13" s="50">
        <f>M13-O13</f>
        <v>-33</v>
      </c>
    </row>
    <row r="14" spans="1:17" ht="20.25" x14ac:dyDescent="0.3">
      <c r="A14" s="3"/>
      <c r="B14" s="4"/>
      <c r="C14" s="4"/>
      <c r="D14" s="4"/>
      <c r="E14" s="4"/>
      <c r="F14" s="20"/>
      <c r="G14" s="11"/>
      <c r="H14" s="13"/>
      <c r="I14" s="2"/>
      <c r="J14" s="6"/>
      <c r="K14" s="6"/>
      <c r="L14" s="2"/>
      <c r="M14" s="43"/>
      <c r="N14" s="45"/>
      <c r="O14" s="46"/>
      <c r="P14" s="47"/>
      <c r="Q14" s="48"/>
    </row>
    <row r="15" spans="1:17" ht="20.25" x14ac:dyDescent="0.3">
      <c r="A15" s="3">
        <v>42887</v>
      </c>
      <c r="B15" s="4" t="s">
        <v>5</v>
      </c>
      <c r="C15" s="9"/>
      <c r="D15" s="4"/>
      <c r="E15" s="4"/>
      <c r="F15" s="20">
        <v>0.36</v>
      </c>
      <c r="G15" s="20"/>
      <c r="H15" s="20"/>
      <c r="I15" s="21"/>
      <c r="J15" s="21">
        <f t="shared" si="0"/>
        <v>0.36</v>
      </c>
      <c r="K15" s="6"/>
      <c r="L15" s="2"/>
      <c r="M15" s="43">
        <v>0.98</v>
      </c>
      <c r="N15" s="44"/>
      <c r="O15" s="44"/>
      <c r="P15" s="39"/>
      <c r="Q15" s="40">
        <f>M15-O15</f>
        <v>0.98</v>
      </c>
    </row>
    <row r="16" spans="1:17" ht="20.25" x14ac:dyDescent="0.3">
      <c r="A16" s="3"/>
      <c r="B16" s="4"/>
      <c r="C16" s="9"/>
      <c r="D16" s="4"/>
      <c r="E16" s="4"/>
      <c r="F16" s="20"/>
      <c r="G16" s="11"/>
      <c r="H16" s="30"/>
      <c r="I16" s="7"/>
      <c r="J16" s="6"/>
      <c r="K16" s="6"/>
      <c r="L16" s="2"/>
      <c r="M16" s="43"/>
      <c r="N16" s="45"/>
      <c r="O16" s="51"/>
      <c r="P16" s="52"/>
      <c r="Q16" s="48"/>
    </row>
    <row r="17" spans="1:17" ht="20.25" x14ac:dyDescent="0.3">
      <c r="A17" s="3">
        <v>42644</v>
      </c>
      <c r="B17" s="4" t="s">
        <v>6</v>
      </c>
      <c r="C17" s="4"/>
      <c r="D17" s="4"/>
      <c r="E17" s="4"/>
      <c r="F17" s="20"/>
      <c r="G17" s="11"/>
      <c r="H17" s="12">
        <v>346.2</v>
      </c>
      <c r="I17" s="5"/>
      <c r="J17" s="5">
        <f t="shared" si="0"/>
        <v>-346.2</v>
      </c>
      <c r="K17" s="5"/>
      <c r="L17" s="2"/>
      <c r="M17" s="43"/>
      <c r="N17" s="45"/>
      <c r="O17" s="49">
        <v>330</v>
      </c>
      <c r="P17" s="53"/>
      <c r="Q17" s="50">
        <f>M17-O17</f>
        <v>-330</v>
      </c>
    </row>
    <row r="18" spans="1:17" ht="20.25" x14ac:dyDescent="0.3">
      <c r="A18" s="3"/>
      <c r="B18" s="4"/>
      <c r="C18" s="4"/>
      <c r="D18" s="4"/>
      <c r="E18" s="4"/>
      <c r="F18" s="20"/>
      <c r="G18" s="11"/>
      <c r="H18" s="12"/>
      <c r="I18" s="5"/>
      <c r="J18" s="5"/>
      <c r="K18" s="5"/>
      <c r="L18" s="2"/>
      <c r="M18" s="43"/>
      <c r="N18" s="45"/>
      <c r="O18" s="49"/>
      <c r="P18" s="53"/>
      <c r="Q18" s="50"/>
    </row>
    <row r="19" spans="1:17" ht="20.25" x14ac:dyDescent="0.3">
      <c r="A19" s="3">
        <v>42644</v>
      </c>
      <c r="B19" s="4" t="s">
        <v>7</v>
      </c>
      <c r="C19" s="4"/>
      <c r="D19" s="4"/>
      <c r="E19" s="4"/>
      <c r="F19" s="20"/>
      <c r="G19" s="11"/>
      <c r="H19" s="12">
        <v>51.75</v>
      </c>
      <c r="I19" s="12"/>
      <c r="J19" s="5">
        <f t="shared" si="0"/>
        <v>-51.75</v>
      </c>
      <c r="K19" s="5"/>
      <c r="L19" s="2"/>
      <c r="M19" s="43"/>
      <c r="N19" s="45"/>
      <c r="O19" s="49">
        <f>96.6-20</f>
        <v>76.599999999999994</v>
      </c>
      <c r="P19" s="49"/>
      <c r="Q19" s="50">
        <f>M19-O19</f>
        <v>-76.599999999999994</v>
      </c>
    </row>
    <row r="20" spans="1:17" ht="20.25" x14ac:dyDescent="0.3">
      <c r="A20" s="3"/>
      <c r="B20" s="4"/>
      <c r="C20" s="4"/>
      <c r="D20" s="4"/>
      <c r="E20" s="4"/>
      <c r="F20" s="20"/>
      <c r="G20" s="11"/>
      <c r="H20" s="12"/>
      <c r="I20" s="5"/>
      <c r="J20" s="6"/>
      <c r="K20" s="6"/>
      <c r="L20" s="2"/>
      <c r="M20" s="43"/>
      <c r="N20" s="45"/>
      <c r="O20" s="49"/>
      <c r="P20" s="53"/>
      <c r="Q20" s="48"/>
    </row>
    <row r="21" spans="1:17" ht="20.25" x14ac:dyDescent="0.3">
      <c r="A21" s="8"/>
      <c r="B21" s="4"/>
      <c r="C21" s="4"/>
      <c r="D21" s="4"/>
      <c r="E21" s="4"/>
      <c r="F21" s="20"/>
      <c r="G21" s="11"/>
      <c r="H21" s="12"/>
      <c r="I21" s="5"/>
      <c r="J21" s="5"/>
      <c r="K21" s="5"/>
      <c r="L21" s="2"/>
      <c r="M21" s="43"/>
      <c r="N21" s="45"/>
      <c r="O21" s="49"/>
      <c r="P21" s="53"/>
      <c r="Q21" s="50"/>
    </row>
    <row r="22" spans="1:17" ht="20.25" x14ac:dyDescent="0.3">
      <c r="A22" s="3">
        <v>42644</v>
      </c>
      <c r="B22" s="4" t="s">
        <v>29</v>
      </c>
      <c r="C22" s="9"/>
      <c r="D22" s="4" t="s">
        <v>9</v>
      </c>
      <c r="E22" s="4"/>
      <c r="F22" s="20">
        <v>120</v>
      </c>
      <c r="G22" s="11"/>
      <c r="H22" s="12">
        <f>108+10+8.5</f>
        <v>126.5</v>
      </c>
      <c r="I22" s="12"/>
      <c r="J22" s="5">
        <f>F22-H22</f>
        <v>-6.5</v>
      </c>
      <c r="K22" s="5"/>
      <c r="L22" s="2"/>
      <c r="M22" s="43">
        <v>130</v>
      </c>
      <c r="N22" s="45"/>
      <c r="O22" s="49">
        <f>29.6+96</f>
        <v>125.6</v>
      </c>
      <c r="P22" s="49"/>
      <c r="Q22" s="40">
        <f>M22-O22</f>
        <v>4.4000000000000057</v>
      </c>
    </row>
    <row r="23" spans="1:17" ht="20.25" x14ac:dyDescent="0.3">
      <c r="A23" s="9"/>
      <c r="B23" s="9"/>
      <c r="C23" s="9"/>
      <c r="D23" s="16"/>
      <c r="E23" s="10"/>
      <c r="F23" s="31"/>
      <c r="G23" s="31"/>
      <c r="H23" s="9"/>
      <c r="I23" s="4"/>
      <c r="J23" s="5"/>
      <c r="K23" s="7"/>
      <c r="L23" s="2"/>
      <c r="M23" s="41"/>
      <c r="N23" s="42"/>
      <c r="O23" s="33"/>
      <c r="P23" s="54"/>
      <c r="Q23" s="40"/>
    </row>
    <row r="24" spans="1:17" ht="20.25" x14ac:dyDescent="0.3">
      <c r="A24" s="3"/>
      <c r="B24" s="4"/>
      <c r="C24" s="4"/>
      <c r="D24" s="4"/>
      <c r="E24" s="4"/>
      <c r="F24" s="20"/>
      <c r="G24" s="11"/>
      <c r="H24" s="12"/>
      <c r="I24" s="5"/>
      <c r="J24" s="5"/>
      <c r="K24" s="6"/>
      <c r="L24" s="7"/>
      <c r="M24" s="43"/>
      <c r="N24" s="45"/>
      <c r="O24" s="49"/>
      <c r="P24" s="53"/>
      <c r="Q24" s="40"/>
    </row>
    <row r="25" spans="1:17" ht="20.25" x14ac:dyDescent="0.3">
      <c r="A25" s="3">
        <v>42644</v>
      </c>
      <c r="B25" s="4" t="s">
        <v>10</v>
      </c>
      <c r="C25" s="4"/>
      <c r="D25" s="4"/>
      <c r="E25" s="4"/>
      <c r="F25" s="20">
        <v>70</v>
      </c>
      <c r="I25" s="2"/>
      <c r="J25" s="21">
        <f>F25-H25</f>
        <v>70</v>
      </c>
      <c r="K25" s="6"/>
      <c r="L25" s="2"/>
      <c r="M25" s="43">
        <f>60+15+10-40+5+15+15</f>
        <v>80</v>
      </c>
      <c r="N25" s="45"/>
      <c r="O25" s="46"/>
      <c r="P25" s="47"/>
      <c r="Q25" s="40">
        <f>M25-O25</f>
        <v>80</v>
      </c>
    </row>
    <row r="26" spans="1:17" ht="20.25" x14ac:dyDescent="0.3">
      <c r="A26" s="3" t="s">
        <v>25</v>
      </c>
      <c r="B26" s="4"/>
      <c r="C26" s="4" t="s">
        <v>11</v>
      </c>
      <c r="D26" s="4"/>
      <c r="E26" s="4"/>
      <c r="F26" s="20">
        <f>(898-120)+(96+32)-10</f>
        <v>896</v>
      </c>
      <c r="G26" s="11"/>
      <c r="H26" s="12">
        <f>84*7</f>
        <v>588</v>
      </c>
      <c r="I26" s="5"/>
      <c r="J26" s="21">
        <f>F26-H26</f>
        <v>308</v>
      </c>
      <c r="K26" s="6"/>
      <c r="L26" s="2"/>
      <c r="M26" s="43">
        <f>128+128+128+128+128+128+128</f>
        <v>896</v>
      </c>
      <c r="N26" s="45"/>
      <c r="O26" s="49">
        <f>72+72+72+84+84+84+84</f>
        <v>552</v>
      </c>
      <c r="P26" s="53"/>
      <c r="Q26" s="40">
        <f>M26-O26</f>
        <v>344</v>
      </c>
    </row>
    <row r="27" spans="1:17" ht="20.25" x14ac:dyDescent="0.3">
      <c r="A27" s="3"/>
      <c r="B27" s="4"/>
      <c r="C27" s="4"/>
      <c r="D27" s="4"/>
      <c r="E27" s="4"/>
      <c r="F27" s="20"/>
      <c r="G27" s="11"/>
      <c r="H27" s="12"/>
      <c r="I27" s="5"/>
      <c r="J27" s="6"/>
      <c r="K27" s="6"/>
      <c r="L27" s="2"/>
      <c r="M27" s="43"/>
      <c r="N27" s="45"/>
      <c r="O27" s="49"/>
      <c r="P27" s="53"/>
      <c r="Q27" s="48"/>
    </row>
    <row r="28" spans="1:17" ht="20.25" x14ac:dyDescent="0.3">
      <c r="A28" s="3">
        <v>42644</v>
      </c>
      <c r="B28" s="4" t="s">
        <v>31</v>
      </c>
      <c r="C28" s="9"/>
      <c r="D28" s="4" t="s">
        <v>24</v>
      </c>
      <c r="E28" s="4"/>
      <c r="F28" s="20">
        <v>0</v>
      </c>
      <c r="G28" s="11"/>
      <c r="H28" s="12">
        <v>0</v>
      </c>
      <c r="I28" s="5"/>
      <c r="J28" s="5">
        <f>F28-H28</f>
        <v>0</v>
      </c>
      <c r="K28" s="6"/>
      <c r="L28" s="2"/>
      <c r="M28" s="43">
        <v>55</v>
      </c>
      <c r="N28" s="45"/>
      <c r="O28" s="49">
        <v>72</v>
      </c>
      <c r="P28" s="53"/>
      <c r="Q28" s="50">
        <f>M28-O28</f>
        <v>-17</v>
      </c>
    </row>
    <row r="29" spans="1:17" ht="20.25" x14ac:dyDescent="0.3">
      <c r="A29" s="3"/>
      <c r="B29" s="4"/>
      <c r="C29" s="9"/>
      <c r="D29" s="4"/>
      <c r="E29" s="4"/>
      <c r="F29" s="20"/>
      <c r="G29" s="11"/>
      <c r="H29" s="12"/>
      <c r="I29" s="5"/>
      <c r="J29" s="6"/>
      <c r="K29" s="6"/>
      <c r="L29" s="2"/>
      <c r="M29" s="43"/>
      <c r="N29" s="45"/>
      <c r="O29" s="49"/>
      <c r="P29" s="53"/>
      <c r="Q29" s="48"/>
    </row>
    <row r="30" spans="1:17" ht="20.25" x14ac:dyDescent="0.3">
      <c r="A30" s="3"/>
      <c r="B30" s="4" t="s">
        <v>30</v>
      </c>
      <c r="C30" s="4"/>
      <c r="D30" s="4"/>
      <c r="E30" s="4"/>
      <c r="F30" s="20"/>
      <c r="G30" s="11"/>
      <c r="H30" s="13">
        <v>0</v>
      </c>
      <c r="I30" s="5"/>
      <c r="J30" s="2">
        <f t="shared" ref="J30:J46" si="1">F30-H30</f>
        <v>0</v>
      </c>
      <c r="K30" s="5"/>
      <c r="L30" s="2"/>
      <c r="M30" s="43"/>
      <c r="N30" s="45"/>
      <c r="O30" s="49">
        <v>0</v>
      </c>
      <c r="P30" s="53"/>
      <c r="Q30" s="55">
        <f>M30-O30</f>
        <v>0</v>
      </c>
    </row>
    <row r="31" spans="1:17" ht="20.25" x14ac:dyDescent="0.3">
      <c r="A31" s="3"/>
      <c r="B31" s="17"/>
      <c r="C31" s="4" t="s">
        <v>42</v>
      </c>
      <c r="D31" s="4"/>
      <c r="E31" s="4"/>
      <c r="F31" s="20"/>
      <c r="G31" s="11"/>
      <c r="H31" s="12">
        <v>48</v>
      </c>
      <c r="I31" s="5"/>
      <c r="J31" s="5">
        <f t="shared" si="1"/>
        <v>-48</v>
      </c>
      <c r="K31" s="5"/>
      <c r="L31" s="2"/>
      <c r="M31" s="43"/>
      <c r="N31" s="45"/>
      <c r="O31" s="49"/>
      <c r="P31" s="53"/>
      <c r="Q31" s="50"/>
    </row>
    <row r="32" spans="1:17" ht="20.25" x14ac:dyDescent="0.3">
      <c r="A32" s="3"/>
      <c r="B32" s="17"/>
      <c r="C32" s="4" t="s">
        <v>43</v>
      </c>
      <c r="D32" s="4"/>
      <c r="E32" s="4"/>
      <c r="F32" s="20"/>
      <c r="G32" s="11"/>
      <c r="H32" s="12">
        <v>90</v>
      </c>
      <c r="I32" s="5"/>
      <c r="J32" s="5">
        <f t="shared" si="1"/>
        <v>-90</v>
      </c>
      <c r="K32" s="5"/>
      <c r="L32" s="2"/>
      <c r="M32" s="43"/>
      <c r="N32" s="45"/>
      <c r="O32" s="49"/>
      <c r="P32" s="53"/>
      <c r="Q32" s="50"/>
    </row>
    <row r="33" spans="1:17" ht="20.25" x14ac:dyDescent="0.3">
      <c r="A33" s="3"/>
      <c r="B33" s="17"/>
      <c r="C33" s="4"/>
      <c r="D33" s="4"/>
      <c r="E33" s="4"/>
      <c r="F33" s="20"/>
      <c r="G33" s="11"/>
      <c r="H33" s="12"/>
      <c r="I33" s="5"/>
      <c r="J33" s="5"/>
      <c r="K33" s="5"/>
      <c r="L33" s="2"/>
      <c r="M33" s="43"/>
      <c r="N33" s="45"/>
      <c r="O33" s="49"/>
      <c r="P33" s="53"/>
      <c r="Q33" s="50"/>
    </row>
    <row r="34" spans="1:17" ht="20.25" x14ac:dyDescent="0.3">
      <c r="A34" s="3">
        <v>43100</v>
      </c>
      <c r="B34" s="4" t="s">
        <v>5</v>
      </c>
      <c r="C34" s="4"/>
      <c r="D34" s="4"/>
      <c r="E34" s="4"/>
      <c r="F34" s="20">
        <v>0.37</v>
      </c>
      <c r="G34" s="11"/>
      <c r="H34" s="13"/>
      <c r="I34" s="2"/>
      <c r="J34" s="21">
        <f t="shared" si="1"/>
        <v>0.37</v>
      </c>
      <c r="K34" s="6"/>
      <c r="L34" s="2"/>
      <c r="M34" s="43">
        <v>0.64</v>
      </c>
      <c r="N34" s="45"/>
      <c r="O34" s="46"/>
      <c r="P34" s="47"/>
      <c r="Q34" s="40">
        <f>M34-O34</f>
        <v>0.64</v>
      </c>
    </row>
    <row r="35" spans="1:17" ht="20.25" x14ac:dyDescent="0.3">
      <c r="A35" s="3"/>
      <c r="B35" s="4"/>
      <c r="C35" s="4"/>
      <c r="D35" s="4"/>
      <c r="E35" s="4"/>
      <c r="F35" s="20"/>
      <c r="G35" s="11"/>
      <c r="H35" s="13"/>
      <c r="I35" s="2"/>
      <c r="J35" s="6"/>
      <c r="K35" s="6"/>
      <c r="L35" s="2"/>
      <c r="M35" s="43"/>
      <c r="N35" s="45"/>
      <c r="O35" s="46"/>
      <c r="P35" s="47"/>
      <c r="Q35" s="48"/>
    </row>
    <row r="36" spans="1:17" ht="20.25" x14ac:dyDescent="0.3">
      <c r="A36" s="3"/>
      <c r="B36" s="4"/>
      <c r="C36" s="4"/>
      <c r="D36" s="4"/>
      <c r="E36" s="4"/>
      <c r="F36" s="20"/>
      <c r="G36" s="11"/>
      <c r="H36" s="13"/>
      <c r="I36" s="2"/>
      <c r="J36" s="6"/>
      <c r="K36" s="6"/>
      <c r="L36" s="2"/>
      <c r="M36" s="43"/>
      <c r="N36" s="45"/>
      <c r="O36" s="46"/>
      <c r="P36" s="47"/>
      <c r="Q36" s="48"/>
    </row>
    <row r="37" spans="1:17" ht="20.25" x14ac:dyDescent="0.3">
      <c r="A37" s="3">
        <v>42491</v>
      </c>
      <c r="B37" s="4" t="s">
        <v>12</v>
      </c>
      <c r="C37" s="4"/>
      <c r="D37" s="4"/>
      <c r="E37" s="4"/>
      <c r="F37" s="20"/>
      <c r="G37" s="13"/>
      <c r="H37" s="12">
        <v>0</v>
      </c>
      <c r="I37" s="5"/>
      <c r="J37" s="5">
        <f t="shared" si="1"/>
        <v>0</v>
      </c>
      <c r="K37" s="5"/>
      <c r="L37" s="2"/>
      <c r="M37" s="43"/>
      <c r="N37" s="46"/>
      <c r="O37" s="49">
        <v>34</v>
      </c>
      <c r="P37" s="53"/>
      <c r="Q37" s="50">
        <f>M37-O37</f>
        <v>-34</v>
      </c>
    </row>
    <row r="38" spans="1:17" ht="20.25" x14ac:dyDescent="0.3">
      <c r="A38" s="3"/>
      <c r="B38" s="4"/>
      <c r="C38" s="4"/>
      <c r="D38" s="4"/>
      <c r="E38" s="4"/>
      <c r="F38" s="20"/>
      <c r="G38" s="13"/>
      <c r="H38" s="12"/>
      <c r="I38" s="5"/>
      <c r="J38" s="5"/>
      <c r="K38" s="5"/>
      <c r="L38" s="2"/>
      <c r="M38" s="43"/>
      <c r="N38" s="46"/>
      <c r="O38" s="49"/>
      <c r="P38" s="53"/>
      <c r="Q38" s="50"/>
    </row>
    <row r="39" spans="1:17" ht="20.25" x14ac:dyDescent="0.3">
      <c r="A39" s="3">
        <v>42856</v>
      </c>
      <c r="B39" s="4" t="s">
        <v>27</v>
      </c>
      <c r="C39" s="4"/>
      <c r="D39" s="4"/>
      <c r="E39" s="4"/>
      <c r="F39" s="20"/>
      <c r="G39" s="13"/>
      <c r="H39" s="12">
        <v>0</v>
      </c>
      <c r="I39" s="5"/>
      <c r="J39" s="5">
        <f t="shared" si="1"/>
        <v>0</v>
      </c>
      <c r="K39" s="5"/>
      <c r="L39" s="2"/>
      <c r="M39" s="43"/>
      <c r="N39" s="46"/>
      <c r="O39" s="49">
        <v>34</v>
      </c>
      <c r="P39" s="53"/>
      <c r="Q39" s="50">
        <f>M39-O39</f>
        <v>-34</v>
      </c>
    </row>
    <row r="40" spans="1:17" ht="20.25" x14ac:dyDescent="0.3">
      <c r="A40" s="3"/>
      <c r="B40" s="4"/>
      <c r="C40" s="4"/>
      <c r="D40" s="4"/>
      <c r="E40" s="4"/>
      <c r="F40" s="20"/>
      <c r="G40" s="13"/>
      <c r="H40" s="12"/>
      <c r="I40" s="5"/>
      <c r="J40" s="5"/>
      <c r="K40" s="5"/>
      <c r="L40" s="2"/>
      <c r="M40" s="43"/>
      <c r="N40" s="46"/>
      <c r="O40" s="49"/>
      <c r="P40" s="53"/>
      <c r="Q40" s="50"/>
    </row>
    <row r="41" spans="1:17" ht="20.25" x14ac:dyDescent="0.3">
      <c r="A41" s="3">
        <v>42856</v>
      </c>
      <c r="B41" s="4" t="s">
        <v>26</v>
      </c>
      <c r="C41" s="4"/>
      <c r="D41" s="4"/>
      <c r="E41" s="4"/>
      <c r="F41" s="20"/>
      <c r="G41" s="13"/>
      <c r="H41" s="12">
        <v>0</v>
      </c>
      <c r="I41" s="5"/>
      <c r="J41" s="5">
        <f t="shared" si="1"/>
        <v>0</v>
      </c>
      <c r="K41" s="5"/>
      <c r="L41" s="2"/>
      <c r="M41" s="43"/>
      <c r="N41" s="46"/>
      <c r="O41" s="49">
        <v>96</v>
      </c>
      <c r="P41" s="53"/>
      <c r="Q41" s="50">
        <f>M41-O41</f>
        <v>-96</v>
      </c>
    </row>
    <row r="42" spans="1:17" ht="20.25" x14ac:dyDescent="0.3">
      <c r="A42" s="3"/>
      <c r="B42" s="4"/>
      <c r="C42" s="4"/>
      <c r="D42" s="4"/>
      <c r="E42" s="4"/>
      <c r="F42" s="20"/>
      <c r="G42" s="13"/>
      <c r="H42" s="12"/>
      <c r="I42" s="5"/>
      <c r="J42" s="5"/>
      <c r="K42" s="5"/>
      <c r="L42" s="2"/>
      <c r="M42" s="43"/>
      <c r="N42" s="46"/>
      <c r="O42" s="49"/>
      <c r="P42" s="53"/>
      <c r="Q42" s="50"/>
    </row>
    <row r="43" spans="1:17" ht="20.25" x14ac:dyDescent="0.3">
      <c r="A43" s="3">
        <v>42887</v>
      </c>
      <c r="B43" s="4" t="s">
        <v>20</v>
      </c>
      <c r="C43" s="4"/>
      <c r="D43" s="4"/>
      <c r="E43" s="4"/>
      <c r="F43" s="20"/>
      <c r="G43" s="13"/>
      <c r="H43" s="12">
        <v>236</v>
      </c>
      <c r="I43" s="5"/>
      <c r="J43" s="5">
        <f t="shared" si="1"/>
        <v>-236</v>
      </c>
      <c r="K43" s="5"/>
      <c r="L43" s="2"/>
      <c r="M43" s="43"/>
      <c r="N43" s="46"/>
      <c r="O43" s="49">
        <f>144+49.5</f>
        <v>193.5</v>
      </c>
      <c r="P43" s="53"/>
      <c r="Q43" s="50">
        <f>M43-O43</f>
        <v>-193.5</v>
      </c>
    </row>
    <row r="44" spans="1:17" ht="23.25" x14ac:dyDescent="0.35">
      <c r="A44" s="3"/>
      <c r="B44" s="10" t="s">
        <v>21</v>
      </c>
      <c r="C44" s="1"/>
      <c r="D44" s="4"/>
      <c r="E44" s="4"/>
      <c r="F44" s="20"/>
      <c r="G44" s="13"/>
      <c r="H44" s="12"/>
      <c r="I44" s="5"/>
      <c r="J44" s="5"/>
      <c r="K44" s="5"/>
      <c r="L44" s="2"/>
      <c r="M44" s="43"/>
      <c r="N44" s="46"/>
      <c r="O44" s="49"/>
      <c r="P44" s="53"/>
      <c r="Q44" s="50"/>
    </row>
    <row r="45" spans="1:17" ht="21" x14ac:dyDescent="0.35">
      <c r="A45" s="3"/>
      <c r="B45" s="4"/>
      <c r="C45" s="4"/>
      <c r="D45" s="4"/>
      <c r="E45" s="4"/>
      <c r="F45" s="20"/>
      <c r="G45" s="11"/>
      <c r="H45" s="18"/>
      <c r="I45" s="18"/>
      <c r="J45" s="5"/>
      <c r="K45" s="22"/>
      <c r="L45" s="22"/>
      <c r="M45" s="43"/>
      <c r="N45" s="45"/>
      <c r="O45" s="56"/>
      <c r="P45" s="56"/>
      <c r="Q45" s="50"/>
    </row>
    <row r="46" spans="1:17" ht="21" x14ac:dyDescent="0.35">
      <c r="A46" s="3">
        <v>42887</v>
      </c>
      <c r="B46" s="4" t="s">
        <v>22</v>
      </c>
      <c r="C46" s="4"/>
      <c r="D46" s="4"/>
      <c r="E46" s="4"/>
      <c r="F46" s="20"/>
      <c r="G46" s="13"/>
      <c r="H46" s="12">
        <v>0</v>
      </c>
      <c r="I46" s="5"/>
      <c r="J46" s="5">
        <f t="shared" si="1"/>
        <v>0</v>
      </c>
      <c r="K46" s="22"/>
      <c r="L46" s="22"/>
      <c r="M46" s="43"/>
      <c r="N46" s="46"/>
      <c r="O46" s="49">
        <v>60</v>
      </c>
      <c r="P46" s="53"/>
      <c r="Q46" s="50">
        <f>M46-O46</f>
        <v>-60</v>
      </c>
    </row>
    <row r="47" spans="1:17" ht="21" x14ac:dyDescent="0.35">
      <c r="A47" s="3"/>
      <c r="B47" s="4" t="s">
        <v>23</v>
      </c>
      <c r="C47" s="4"/>
      <c r="D47" s="4"/>
      <c r="E47" s="4"/>
      <c r="F47" s="20"/>
      <c r="G47" s="13"/>
      <c r="H47" s="12"/>
      <c r="I47" s="5"/>
      <c r="J47" s="5"/>
      <c r="K47" s="22"/>
      <c r="L47" s="22"/>
      <c r="M47" s="43"/>
      <c r="N47" s="46"/>
      <c r="O47" s="49"/>
      <c r="P47" s="53"/>
      <c r="Q47" s="50"/>
    </row>
    <row r="48" spans="1:17" ht="21" x14ac:dyDescent="0.35">
      <c r="A48" s="3"/>
      <c r="B48" s="4"/>
      <c r="C48" s="4"/>
      <c r="D48" s="4"/>
      <c r="E48" s="4"/>
      <c r="F48" s="20"/>
      <c r="G48" s="13"/>
      <c r="H48" s="12"/>
      <c r="I48" s="5"/>
      <c r="J48" s="5"/>
      <c r="K48" s="22"/>
      <c r="L48" s="22"/>
      <c r="M48" s="43"/>
      <c r="N48" s="46"/>
      <c r="O48" s="49"/>
      <c r="P48" s="53"/>
      <c r="Q48" s="50"/>
    </row>
    <row r="49" spans="1:18" ht="20.25" x14ac:dyDescent="0.3">
      <c r="A49" s="3">
        <v>43252</v>
      </c>
      <c r="B49" s="4" t="s">
        <v>35</v>
      </c>
      <c r="C49" s="4"/>
      <c r="D49" s="4"/>
      <c r="E49" s="4"/>
      <c r="F49" s="20"/>
      <c r="G49" s="13"/>
      <c r="H49" s="12">
        <v>0</v>
      </c>
      <c r="I49" s="2"/>
      <c r="J49" s="2">
        <f>F49-H49</f>
        <v>0</v>
      </c>
      <c r="K49" s="9"/>
      <c r="L49" s="9"/>
      <c r="M49" s="43"/>
      <c r="N49" s="46"/>
      <c r="O49" s="49">
        <v>0</v>
      </c>
      <c r="P49" s="47"/>
      <c r="Q49" s="55">
        <f>M49-O49</f>
        <v>0</v>
      </c>
    </row>
    <row r="50" spans="1:18" ht="20.25" x14ac:dyDescent="0.3">
      <c r="A50" s="3"/>
      <c r="B50" s="4"/>
      <c r="C50" s="4"/>
      <c r="D50" s="4"/>
      <c r="E50" s="4"/>
      <c r="F50" s="20"/>
      <c r="G50" s="13"/>
      <c r="H50" s="13"/>
      <c r="I50" s="2"/>
      <c r="J50" s="2"/>
      <c r="K50" s="2"/>
      <c r="L50" s="2"/>
      <c r="M50" s="36"/>
      <c r="Q50" s="37"/>
    </row>
    <row r="51" spans="1:18" ht="21" thickBot="1" x14ac:dyDescent="0.35">
      <c r="A51" s="4"/>
      <c r="B51" s="4" t="s">
        <v>13</v>
      </c>
      <c r="C51" s="4"/>
      <c r="D51" s="4"/>
      <c r="E51" s="4"/>
      <c r="F51" s="20">
        <f>SUM(F7:F49)</f>
        <v>1491.73</v>
      </c>
      <c r="G51" s="11"/>
      <c r="H51" s="12">
        <f>SUM(H7:H49)</f>
        <v>1519.45</v>
      </c>
      <c r="I51" s="12"/>
      <c r="J51" s="21">
        <f>SUM(J7:J49)</f>
        <v>-27.71999999999997</v>
      </c>
      <c r="K51" s="11"/>
      <c r="L51" s="2"/>
      <c r="M51" s="58">
        <f>SUM(M7:M50)</f>
        <v>1682.6200000000001</v>
      </c>
      <c r="N51" s="57"/>
      <c r="O51" s="59">
        <f>SUM(O7:O50)</f>
        <v>1606.7</v>
      </c>
      <c r="P51" s="57"/>
      <c r="Q51" s="60">
        <f>SUM(Q7:Q50)</f>
        <v>75.920000000000016</v>
      </c>
    </row>
    <row r="52" spans="1:18" ht="20.25" x14ac:dyDescent="0.3">
      <c r="A52" s="4"/>
      <c r="B52" s="4"/>
      <c r="C52" s="4"/>
      <c r="D52" s="4"/>
      <c r="E52" s="4"/>
      <c r="F52" s="11"/>
      <c r="G52" s="11"/>
      <c r="H52" s="12"/>
      <c r="I52" s="12"/>
      <c r="J52" s="11"/>
      <c r="K52" s="11"/>
      <c r="L52" s="2"/>
    </row>
    <row r="53" spans="1:18" ht="20.25" x14ac:dyDescent="0.3">
      <c r="A53" s="4"/>
      <c r="B53" s="4" t="s">
        <v>14</v>
      </c>
      <c r="C53" s="4"/>
      <c r="D53" s="4"/>
      <c r="E53" s="4"/>
      <c r="F53" s="2"/>
      <c r="G53" s="2"/>
      <c r="H53" s="2"/>
      <c r="I53" s="2"/>
      <c r="J53" s="2"/>
      <c r="K53" s="2"/>
      <c r="L53" s="67">
        <f>SUM(L5+(F51-H51))</f>
        <v>779</v>
      </c>
    </row>
    <row r="54" spans="1:18" ht="20.25" x14ac:dyDescent="0.3">
      <c r="A54" s="4"/>
      <c r="B54" s="4"/>
      <c r="C54" s="4"/>
      <c r="D54" s="4"/>
      <c r="E54" s="4"/>
      <c r="F54" s="2"/>
      <c r="G54" s="2"/>
      <c r="H54" s="2"/>
      <c r="I54" s="2"/>
      <c r="J54" s="2"/>
      <c r="K54" s="2"/>
      <c r="L54" s="13"/>
    </row>
    <row r="55" spans="1:18" ht="20.25" x14ac:dyDescent="0.3">
      <c r="A55" s="4"/>
      <c r="B55" s="4" t="s">
        <v>15</v>
      </c>
      <c r="C55" s="4"/>
      <c r="D55" s="4"/>
      <c r="E55" s="4"/>
      <c r="F55" s="2"/>
      <c r="G55" s="2"/>
      <c r="H55" s="2"/>
      <c r="I55" s="2"/>
      <c r="J55" s="2"/>
      <c r="K55" s="2"/>
      <c r="L55" s="21">
        <f>L53-L5</f>
        <v>-27.720000000000027</v>
      </c>
    </row>
    <row r="56" spans="1:18" ht="20.25" x14ac:dyDescent="0.3">
      <c r="A56" s="4"/>
      <c r="B56" s="4"/>
      <c r="C56" s="4"/>
      <c r="D56" s="4"/>
      <c r="E56" s="4"/>
      <c r="F56" s="2"/>
      <c r="G56" s="2"/>
      <c r="H56" s="2"/>
      <c r="I56" s="2"/>
      <c r="J56" s="2"/>
      <c r="K56" s="2"/>
      <c r="L56" s="6"/>
    </row>
    <row r="57" spans="1:18" ht="23.25" x14ac:dyDescent="0.35">
      <c r="A57" s="14"/>
      <c r="B57" s="14"/>
      <c r="C57" s="14"/>
      <c r="D57" s="14"/>
      <c r="E57" s="14"/>
      <c r="F57" s="19" t="s">
        <v>16</v>
      </c>
      <c r="G57" s="4"/>
      <c r="H57" s="4"/>
      <c r="I57" s="4"/>
      <c r="J57" s="4"/>
      <c r="K57" s="4"/>
      <c r="L57" s="4"/>
      <c r="O57" s="91" t="s">
        <v>44</v>
      </c>
      <c r="P57" s="91"/>
      <c r="Q57" s="91"/>
    </row>
    <row r="58" spans="1:18" ht="23.25" x14ac:dyDescent="0.35">
      <c r="A58" s="1"/>
      <c r="E58" s="74">
        <v>42897</v>
      </c>
      <c r="F58" s="73"/>
      <c r="G58" s="73" t="s">
        <v>41</v>
      </c>
      <c r="I58" s="75"/>
      <c r="K58" s="9"/>
      <c r="L58" s="4"/>
    </row>
    <row r="59" spans="1:18" ht="23.25" x14ac:dyDescent="0.35">
      <c r="A59" s="1"/>
      <c r="B59" s="1"/>
      <c r="C59" s="1"/>
      <c r="D59" s="1"/>
      <c r="E59" s="80">
        <v>42897</v>
      </c>
      <c r="F59" s="77"/>
      <c r="G59" s="76">
        <v>42900</v>
      </c>
      <c r="H59" s="95">
        <v>43221</v>
      </c>
      <c r="I59" s="78"/>
      <c r="J59" s="72">
        <v>43267</v>
      </c>
      <c r="K59" s="27"/>
      <c r="L59" s="62"/>
      <c r="M59" s="32"/>
    </row>
    <row r="60" spans="1:18" ht="23.25" x14ac:dyDescent="0.35">
      <c r="A60" s="4" t="s">
        <v>17</v>
      </c>
      <c r="B60" s="1"/>
      <c r="C60" s="9" t="s">
        <v>18</v>
      </c>
      <c r="D60" s="1"/>
      <c r="E60" s="81">
        <v>126.88</v>
      </c>
      <c r="F60" s="77"/>
      <c r="G60" s="79">
        <v>84.53</v>
      </c>
      <c r="H60" s="70">
        <v>181.08</v>
      </c>
      <c r="I60" s="78"/>
      <c r="J60" s="70">
        <v>181.08</v>
      </c>
      <c r="K60" s="28"/>
      <c r="L60" s="2"/>
      <c r="M60" s="33"/>
    </row>
    <row r="61" spans="1:18" ht="23.25" x14ac:dyDescent="0.35">
      <c r="A61" s="82">
        <v>43221</v>
      </c>
      <c r="B61" s="1"/>
      <c r="C61" s="9" t="s">
        <v>19</v>
      </c>
      <c r="D61" s="1"/>
      <c r="E61" s="81">
        <v>722.19</v>
      </c>
      <c r="F61" s="73"/>
      <c r="G61" s="79">
        <v>722.19</v>
      </c>
      <c r="H61" s="70">
        <v>833.92</v>
      </c>
      <c r="I61" s="78"/>
      <c r="J61" s="70">
        <v>597.91999999999996</v>
      </c>
      <c r="K61" s="28"/>
      <c r="L61" s="2"/>
      <c r="M61" s="178"/>
      <c r="N61" s="179"/>
      <c r="O61" s="85"/>
      <c r="P61" s="180"/>
      <c r="Q61" s="180"/>
      <c r="R61" s="181"/>
    </row>
    <row r="62" spans="1:18" ht="23.25" x14ac:dyDescent="0.35">
      <c r="A62" s="29"/>
      <c r="B62" s="1"/>
      <c r="C62" s="1"/>
      <c r="D62" s="1"/>
      <c r="E62" s="81">
        <v>849.07</v>
      </c>
      <c r="F62" s="73"/>
      <c r="G62" s="83">
        <v>806.72</v>
      </c>
      <c r="H62" s="96">
        <f>SUM(H60:H61)</f>
        <v>1015</v>
      </c>
      <c r="I62" s="73"/>
      <c r="J62" s="97">
        <f>SUM(J60:J61)</f>
        <v>779</v>
      </c>
      <c r="K62" s="28"/>
      <c r="L62" s="64"/>
      <c r="M62" s="178"/>
      <c r="N62" s="179"/>
      <c r="O62" s="86"/>
      <c r="P62" s="180"/>
      <c r="Q62" s="180"/>
      <c r="R62" s="181"/>
    </row>
    <row r="63" spans="1:18" ht="23.25" x14ac:dyDescent="0.35">
      <c r="A63" s="15"/>
      <c r="B63" s="1"/>
      <c r="C63" s="1"/>
      <c r="D63" s="1"/>
      <c r="K63" s="9"/>
      <c r="L63" s="9"/>
      <c r="M63" s="178"/>
      <c r="N63" s="179"/>
      <c r="O63" s="87"/>
      <c r="P63" s="180"/>
      <c r="Q63" s="180"/>
      <c r="R63" s="181"/>
    </row>
    <row r="64" spans="1:18" ht="23.25" x14ac:dyDescent="0.35">
      <c r="A64" s="1"/>
      <c r="D64" s="72"/>
      <c r="E64" s="1"/>
      <c r="F64" s="9"/>
      <c r="G64" s="9"/>
      <c r="H64" s="61"/>
      <c r="I64" s="84"/>
      <c r="J64" s="62"/>
      <c r="K64" s="9"/>
      <c r="L64" s="9"/>
      <c r="M64" s="182"/>
      <c r="N64" s="183"/>
      <c r="O64" s="88"/>
      <c r="P64" s="184"/>
      <c r="Q64" s="184"/>
      <c r="R64" s="185"/>
    </row>
    <row r="65" spans="2:18" ht="20.25" x14ac:dyDescent="0.3">
      <c r="D65" s="70"/>
      <c r="F65" s="9"/>
      <c r="G65" s="9"/>
      <c r="H65" s="2"/>
      <c r="I65" s="2"/>
      <c r="J65" s="2"/>
      <c r="M65" s="182"/>
      <c r="N65" s="183"/>
      <c r="O65" s="89"/>
      <c r="P65" s="184"/>
      <c r="Q65" s="184"/>
      <c r="R65" s="185"/>
    </row>
    <row r="66" spans="2:18" ht="20.25" x14ac:dyDescent="0.3">
      <c r="D66" s="70"/>
      <c r="F66" s="9"/>
      <c r="G66" s="9"/>
      <c r="H66" s="2"/>
      <c r="I66" s="2"/>
      <c r="J66" s="63"/>
      <c r="M66" s="182"/>
      <c r="N66" s="183"/>
      <c r="O66" s="90"/>
      <c r="P66" s="184"/>
      <c r="Q66" s="184"/>
      <c r="R66" s="185"/>
    </row>
    <row r="67" spans="2:18" ht="20.25" x14ac:dyDescent="0.3">
      <c r="B67" s="71"/>
      <c r="D67" s="70"/>
      <c r="F67" s="9"/>
      <c r="G67" s="9"/>
      <c r="H67" s="2"/>
      <c r="I67" s="2"/>
      <c r="J67" s="64"/>
      <c r="M67" s="178"/>
      <c r="N67" s="179"/>
      <c r="O67" s="85"/>
      <c r="P67" s="180"/>
      <c r="Q67" s="180"/>
      <c r="R67" s="181"/>
    </row>
    <row r="68" spans="2:18" x14ac:dyDescent="0.25">
      <c r="M68" s="178"/>
      <c r="N68" s="179"/>
      <c r="O68" s="86"/>
      <c r="P68" s="180"/>
      <c r="Q68" s="180"/>
      <c r="R68" s="181"/>
    </row>
    <row r="69" spans="2:18" x14ac:dyDescent="0.25">
      <c r="M69" s="178"/>
      <c r="N69" s="179"/>
      <c r="O69" s="85"/>
      <c r="P69" s="180"/>
      <c r="Q69" s="180"/>
      <c r="R69" s="181"/>
    </row>
    <row r="70" spans="2:18" x14ac:dyDescent="0.25">
      <c r="M70" s="178"/>
      <c r="N70" s="179"/>
      <c r="O70" s="85"/>
      <c r="P70" s="180"/>
      <c r="Q70" s="180"/>
      <c r="R70" s="181"/>
    </row>
    <row r="71" spans="2:18" x14ac:dyDescent="0.25">
      <c r="M71" s="178"/>
      <c r="N71" s="179"/>
      <c r="O71" s="86"/>
      <c r="P71" s="180"/>
      <c r="Q71" s="180"/>
      <c r="R71" s="181"/>
    </row>
    <row r="72" spans="2:18" x14ac:dyDescent="0.25">
      <c r="M72" s="178"/>
      <c r="N72" s="179"/>
      <c r="O72" s="87"/>
      <c r="P72" s="180"/>
      <c r="Q72" s="180"/>
      <c r="R72" s="181"/>
    </row>
    <row r="73" spans="2:18" x14ac:dyDescent="0.25">
      <c r="M73" s="182"/>
      <c r="N73" s="183"/>
      <c r="O73" s="88"/>
      <c r="P73" s="184"/>
      <c r="Q73" s="184"/>
      <c r="R73" s="185"/>
    </row>
    <row r="74" spans="2:18" x14ac:dyDescent="0.25">
      <c r="M74" s="182"/>
      <c r="N74" s="183"/>
      <c r="O74" s="89"/>
      <c r="P74" s="184"/>
      <c r="Q74" s="184"/>
      <c r="R74" s="185"/>
    </row>
    <row r="75" spans="2:18" x14ac:dyDescent="0.25">
      <c r="M75" s="182"/>
      <c r="N75" s="183"/>
      <c r="O75" s="88"/>
      <c r="P75" s="184"/>
      <c r="Q75" s="184"/>
      <c r="R75" s="185"/>
    </row>
    <row r="76" spans="2:18" x14ac:dyDescent="0.25">
      <c r="M76" s="182"/>
      <c r="N76" s="183"/>
      <c r="O76" s="88"/>
      <c r="P76" s="184"/>
      <c r="Q76" s="184"/>
      <c r="R76" s="185"/>
    </row>
    <row r="77" spans="2:18" x14ac:dyDescent="0.25">
      <c r="M77" s="182"/>
      <c r="N77" s="183"/>
      <c r="O77" s="89"/>
      <c r="P77" s="184"/>
      <c r="Q77" s="184"/>
      <c r="R77" s="185"/>
    </row>
    <row r="78" spans="2:18" x14ac:dyDescent="0.25">
      <c r="M78" s="182"/>
      <c r="N78" s="183"/>
      <c r="O78" s="90"/>
      <c r="P78" s="184"/>
      <c r="Q78" s="184"/>
      <c r="R78" s="185"/>
    </row>
    <row r="79" spans="2:18" x14ac:dyDescent="0.25">
      <c r="M79" s="178"/>
      <c r="N79" s="179"/>
      <c r="O79" s="85"/>
      <c r="P79" s="180"/>
      <c r="Q79" s="180"/>
      <c r="R79" s="181"/>
    </row>
    <row r="80" spans="2:18" x14ac:dyDescent="0.25">
      <c r="M80" s="178"/>
      <c r="N80" s="179"/>
      <c r="O80" s="86"/>
      <c r="P80" s="180"/>
      <c r="Q80" s="180"/>
      <c r="R80" s="181"/>
    </row>
    <row r="81" spans="13:18" x14ac:dyDescent="0.25">
      <c r="M81" s="178"/>
      <c r="N81" s="179"/>
      <c r="O81" s="85"/>
      <c r="P81" s="180"/>
      <c r="Q81" s="180"/>
      <c r="R81" s="181"/>
    </row>
    <row r="82" spans="13:18" x14ac:dyDescent="0.25">
      <c r="M82" s="178"/>
      <c r="N82" s="179"/>
      <c r="O82" s="86"/>
      <c r="P82" s="180"/>
      <c r="Q82" s="180"/>
      <c r="R82" s="181"/>
    </row>
    <row r="83" spans="13:18" x14ac:dyDescent="0.25">
      <c r="M83" s="178"/>
      <c r="N83" s="179"/>
      <c r="O83" s="87"/>
      <c r="P83" s="180"/>
      <c r="Q83" s="180"/>
      <c r="R83" s="181"/>
    </row>
    <row r="84" spans="13:18" x14ac:dyDescent="0.25">
      <c r="M84" s="182"/>
      <c r="N84" s="183"/>
      <c r="O84" s="88"/>
      <c r="P84" s="184"/>
      <c r="Q84" s="184"/>
      <c r="R84" s="185"/>
    </row>
    <row r="85" spans="13:18" x14ac:dyDescent="0.25">
      <c r="M85" s="182"/>
      <c r="N85" s="183"/>
      <c r="O85" s="89"/>
      <c r="P85" s="184"/>
      <c r="Q85" s="184"/>
      <c r="R85" s="185"/>
    </row>
    <row r="86" spans="13:18" x14ac:dyDescent="0.25">
      <c r="M86" s="182"/>
      <c r="N86" s="183"/>
      <c r="O86" s="88"/>
      <c r="P86" s="184"/>
      <c r="Q86" s="184"/>
      <c r="R86" s="185"/>
    </row>
    <row r="87" spans="13:18" x14ac:dyDescent="0.25">
      <c r="M87" s="182"/>
      <c r="N87" s="183"/>
      <c r="O87" s="88"/>
      <c r="P87" s="184"/>
      <c r="Q87" s="184"/>
      <c r="R87" s="185"/>
    </row>
    <row r="88" spans="13:18" x14ac:dyDescent="0.25">
      <c r="M88" s="182"/>
      <c r="N88" s="183"/>
      <c r="O88" s="89"/>
      <c r="P88" s="184"/>
      <c r="Q88" s="184"/>
      <c r="R88" s="185"/>
    </row>
    <row r="89" spans="13:18" x14ac:dyDescent="0.25">
      <c r="M89" s="182"/>
      <c r="N89" s="183"/>
      <c r="O89" s="90"/>
      <c r="P89" s="184"/>
      <c r="Q89" s="184"/>
      <c r="R89" s="185"/>
    </row>
    <row r="90" spans="13:18" x14ac:dyDescent="0.25">
      <c r="M90" s="178"/>
      <c r="N90" s="179"/>
      <c r="O90" s="85"/>
      <c r="P90" s="180"/>
      <c r="Q90" s="180"/>
      <c r="R90" s="181"/>
    </row>
    <row r="91" spans="13:18" x14ac:dyDescent="0.25">
      <c r="M91" s="178"/>
      <c r="N91" s="179"/>
      <c r="O91" s="86"/>
      <c r="P91" s="180"/>
      <c r="Q91" s="180"/>
      <c r="R91" s="181"/>
    </row>
    <row r="92" spans="13:18" x14ac:dyDescent="0.25">
      <c r="M92" s="178"/>
      <c r="N92" s="179"/>
      <c r="O92" s="87"/>
      <c r="P92" s="180"/>
      <c r="Q92" s="180"/>
      <c r="R92" s="181"/>
    </row>
    <row r="93" spans="13:18" x14ac:dyDescent="0.25">
      <c r="M93" s="182"/>
      <c r="N93" s="183"/>
      <c r="O93" s="88"/>
      <c r="P93" s="184"/>
      <c r="Q93" s="184"/>
      <c r="R93" s="185"/>
    </row>
    <row r="94" spans="13:18" x14ac:dyDescent="0.25">
      <c r="M94" s="182"/>
      <c r="N94" s="183"/>
      <c r="O94" s="89"/>
      <c r="P94" s="184"/>
      <c r="Q94" s="184"/>
      <c r="R94" s="185"/>
    </row>
    <row r="95" spans="13:18" x14ac:dyDescent="0.25">
      <c r="M95" s="182"/>
      <c r="N95" s="183"/>
      <c r="O95" s="90"/>
      <c r="P95" s="184"/>
      <c r="Q95" s="184"/>
      <c r="R95" s="185"/>
    </row>
    <row r="96" spans="13:18" x14ac:dyDescent="0.25">
      <c r="M96" s="178"/>
      <c r="N96" s="179"/>
      <c r="O96" s="85"/>
      <c r="P96" s="180"/>
      <c r="Q96" s="180"/>
      <c r="R96" s="181"/>
    </row>
    <row r="97" spans="13:18" x14ac:dyDescent="0.25">
      <c r="M97" s="178"/>
      <c r="N97" s="179"/>
      <c r="O97" s="86"/>
      <c r="P97" s="180"/>
      <c r="Q97" s="180"/>
      <c r="R97" s="181"/>
    </row>
    <row r="98" spans="13:18" x14ac:dyDescent="0.25">
      <c r="M98" s="178"/>
      <c r="N98" s="179"/>
      <c r="O98" s="85"/>
      <c r="P98" s="180"/>
      <c r="Q98" s="180"/>
      <c r="R98" s="181"/>
    </row>
    <row r="99" spans="13:18" x14ac:dyDescent="0.25">
      <c r="M99" s="178"/>
      <c r="N99" s="179"/>
      <c r="O99" s="85"/>
      <c r="P99" s="180"/>
      <c r="Q99" s="180"/>
      <c r="R99" s="181"/>
    </row>
    <row r="100" spans="13:18" x14ac:dyDescent="0.25">
      <c r="M100" s="178"/>
      <c r="N100" s="179"/>
      <c r="O100" s="85"/>
      <c r="P100" s="180"/>
      <c r="Q100" s="180"/>
      <c r="R100" s="181"/>
    </row>
    <row r="101" spans="13:18" x14ac:dyDescent="0.25">
      <c r="M101" s="178"/>
      <c r="N101" s="179"/>
      <c r="O101" s="86"/>
      <c r="P101" s="180"/>
      <c r="Q101" s="180"/>
      <c r="R101" s="181"/>
    </row>
    <row r="102" spans="13:18" x14ac:dyDescent="0.25">
      <c r="M102" s="178"/>
      <c r="N102" s="179"/>
      <c r="O102" s="87"/>
      <c r="P102" s="180"/>
      <c r="Q102" s="180"/>
      <c r="R102" s="181"/>
    </row>
    <row r="103" spans="13:18" x14ac:dyDescent="0.25">
      <c r="M103" s="182"/>
      <c r="N103" s="183"/>
      <c r="O103" s="88"/>
      <c r="P103" s="184"/>
      <c r="Q103" s="184"/>
      <c r="R103" s="185"/>
    </row>
    <row r="104" spans="13:18" x14ac:dyDescent="0.25">
      <c r="M104" s="182"/>
      <c r="N104" s="183"/>
      <c r="O104" s="89"/>
      <c r="P104" s="184"/>
      <c r="Q104" s="184"/>
      <c r="R104" s="185"/>
    </row>
    <row r="105" spans="13:18" x14ac:dyDescent="0.25">
      <c r="M105" s="182"/>
      <c r="N105" s="183"/>
      <c r="O105" s="88"/>
      <c r="P105" s="184"/>
      <c r="Q105" s="184"/>
      <c r="R105" s="185"/>
    </row>
    <row r="106" spans="13:18" x14ac:dyDescent="0.25">
      <c r="M106" s="182"/>
      <c r="N106" s="183"/>
      <c r="O106" s="88"/>
      <c r="P106" s="184"/>
      <c r="Q106" s="184"/>
      <c r="R106" s="185"/>
    </row>
    <row r="107" spans="13:18" x14ac:dyDescent="0.25">
      <c r="M107" s="182"/>
      <c r="N107" s="183"/>
      <c r="O107" s="89"/>
      <c r="P107" s="184"/>
      <c r="Q107" s="184"/>
      <c r="R107" s="185"/>
    </row>
    <row r="108" spans="13:18" x14ac:dyDescent="0.25">
      <c r="M108" s="182"/>
      <c r="N108" s="183"/>
      <c r="O108" s="90"/>
      <c r="P108" s="184"/>
      <c r="Q108" s="184"/>
      <c r="R108" s="185"/>
    </row>
    <row r="109" spans="13:18" x14ac:dyDescent="0.25">
      <c r="M109" s="178"/>
      <c r="N109" s="179"/>
      <c r="O109" s="85"/>
      <c r="P109" s="180"/>
      <c r="Q109" s="180"/>
      <c r="R109" s="181"/>
    </row>
    <row r="110" spans="13:18" x14ac:dyDescent="0.25">
      <c r="M110" s="178"/>
      <c r="N110" s="179"/>
      <c r="O110" s="86"/>
      <c r="P110" s="180"/>
      <c r="Q110" s="180"/>
      <c r="R110" s="181"/>
    </row>
    <row r="111" spans="13:18" x14ac:dyDescent="0.25">
      <c r="M111" s="178"/>
      <c r="N111" s="179"/>
      <c r="O111" s="85"/>
      <c r="P111" s="180"/>
      <c r="Q111" s="180"/>
      <c r="R111" s="181"/>
    </row>
    <row r="112" spans="13:18" x14ac:dyDescent="0.25">
      <c r="M112" s="178"/>
      <c r="N112" s="179"/>
      <c r="O112" s="85"/>
      <c r="P112" s="180"/>
      <c r="Q112" s="180"/>
      <c r="R112" s="181"/>
    </row>
    <row r="113" spans="13:18" x14ac:dyDescent="0.25">
      <c r="M113" s="178"/>
      <c r="N113" s="179"/>
      <c r="O113" s="86"/>
      <c r="P113" s="180"/>
      <c r="Q113" s="180"/>
      <c r="R113" s="181"/>
    </row>
    <row r="114" spans="13:18" x14ac:dyDescent="0.25">
      <c r="M114" s="178"/>
      <c r="N114" s="179"/>
      <c r="O114" s="87"/>
      <c r="P114" s="180"/>
      <c r="Q114" s="180"/>
      <c r="R114" s="181"/>
    </row>
  </sheetData>
  <mergeCells count="55">
    <mergeCell ref="M64:M66"/>
    <mergeCell ref="N64:N66"/>
    <mergeCell ref="P64:P66"/>
    <mergeCell ref="Q64:Q66"/>
    <mergeCell ref="R64:R66"/>
    <mergeCell ref="M61:M63"/>
    <mergeCell ref="N61:N63"/>
    <mergeCell ref="P61:P63"/>
    <mergeCell ref="Q61:Q63"/>
    <mergeCell ref="R61:R63"/>
    <mergeCell ref="M73:M78"/>
    <mergeCell ref="N73:N78"/>
    <mergeCell ref="P73:P78"/>
    <mergeCell ref="Q73:Q78"/>
    <mergeCell ref="R73:R78"/>
    <mergeCell ref="M67:M72"/>
    <mergeCell ref="N67:N72"/>
    <mergeCell ref="P67:P72"/>
    <mergeCell ref="Q67:Q72"/>
    <mergeCell ref="R67:R72"/>
    <mergeCell ref="M84:M89"/>
    <mergeCell ref="N84:N89"/>
    <mergeCell ref="P84:P89"/>
    <mergeCell ref="Q84:Q89"/>
    <mergeCell ref="R84:R89"/>
    <mergeCell ref="M79:M83"/>
    <mergeCell ref="N79:N83"/>
    <mergeCell ref="P79:P83"/>
    <mergeCell ref="Q79:Q83"/>
    <mergeCell ref="R79:R83"/>
    <mergeCell ref="M93:M95"/>
    <mergeCell ref="N93:N95"/>
    <mergeCell ref="P93:P95"/>
    <mergeCell ref="Q93:Q95"/>
    <mergeCell ref="R93:R95"/>
    <mergeCell ref="M90:M92"/>
    <mergeCell ref="N90:N92"/>
    <mergeCell ref="P90:P92"/>
    <mergeCell ref="Q90:Q92"/>
    <mergeCell ref="R90:R92"/>
    <mergeCell ref="M103:M108"/>
    <mergeCell ref="N103:N108"/>
    <mergeCell ref="P103:P108"/>
    <mergeCell ref="Q103:Q108"/>
    <mergeCell ref="R103:R108"/>
    <mergeCell ref="M96:M102"/>
    <mergeCell ref="N96:N102"/>
    <mergeCell ref="P96:P102"/>
    <mergeCell ref="Q96:Q102"/>
    <mergeCell ref="R96:R102"/>
    <mergeCell ref="M109:M114"/>
    <mergeCell ref="N109:N114"/>
    <mergeCell ref="P109:P114"/>
    <mergeCell ref="Q109:Q114"/>
    <mergeCell ref="R109:R114"/>
  </mergeCells>
  <pageMargins left="0.7" right="0.7" top="0.75" bottom="0.75" header="0.3" footer="0.3"/>
  <pageSetup paperSize="9" scale="56" orientation="portrait" horizontalDpi="0" verticalDpi="0" r:id="rId1"/>
  <colBreaks count="1" manualBreakCount="1">
    <brk id="12" max="1048575" man="1"/>
  </colBreaks>
  <ignoredErrors>
    <ignoredError sqref="J62 H6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75FC6-10E9-4B84-BFD4-C0D6E3588133}">
  <dimension ref="A1:M96"/>
  <sheetViews>
    <sheetView tabSelected="1" zoomScale="71" zoomScaleNormal="71" workbookViewId="0">
      <selection activeCell="Q13" sqref="Q13"/>
    </sheetView>
  </sheetViews>
  <sheetFormatPr defaultRowHeight="15" x14ac:dyDescent="0.25"/>
  <cols>
    <col min="1" max="1" width="26.140625" customWidth="1"/>
    <col min="3" max="3" width="15.5703125" bestFit="1" customWidth="1"/>
    <col min="6" max="6" width="12.140625" customWidth="1"/>
    <col min="7" max="7" width="25" customWidth="1"/>
    <col min="8" max="8" width="26.28515625" customWidth="1"/>
    <col min="9" max="9" width="18.5703125" customWidth="1"/>
    <col min="11" max="11" width="20.140625" customWidth="1"/>
    <col min="13" max="13" width="25.28515625" customWidth="1"/>
  </cols>
  <sheetData>
    <row r="1" spans="1:13" ht="28.5" x14ac:dyDescent="0.45">
      <c r="A1" s="107" t="s">
        <v>57</v>
      </c>
      <c r="B1" s="108"/>
      <c r="C1" s="108"/>
      <c r="D1" s="108"/>
      <c r="E1" s="108"/>
      <c r="F1" s="108"/>
      <c r="G1" s="108"/>
      <c r="H1" s="108"/>
      <c r="I1" s="186" t="s">
        <v>58</v>
      </c>
      <c r="J1" s="175"/>
      <c r="K1" s="176"/>
      <c r="L1" s="108"/>
      <c r="M1" s="110">
        <v>46189</v>
      </c>
    </row>
    <row r="2" spans="1:13" ht="27.75" x14ac:dyDescent="0.4">
      <c r="A2" s="108"/>
      <c r="B2" s="112"/>
      <c r="C2" s="108"/>
      <c r="D2" s="108"/>
      <c r="E2" s="108"/>
      <c r="F2" s="108"/>
      <c r="G2" s="108"/>
      <c r="H2" s="108"/>
      <c r="I2" s="108"/>
      <c r="J2" s="108"/>
      <c r="K2" s="113"/>
      <c r="L2" s="108"/>
      <c r="M2" s="108"/>
    </row>
    <row r="3" spans="1:13" ht="27.75" x14ac:dyDescent="0.4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ht="55.5" x14ac:dyDescent="0.4">
      <c r="A4" s="112"/>
      <c r="B4" s="112"/>
      <c r="C4" s="108"/>
      <c r="D4" s="108"/>
      <c r="E4" s="108"/>
      <c r="F4" s="108"/>
      <c r="G4" s="107" t="s">
        <v>1</v>
      </c>
      <c r="H4" s="107"/>
      <c r="I4" s="107" t="s">
        <v>2</v>
      </c>
      <c r="J4" s="107"/>
      <c r="K4" s="114" t="s">
        <v>3</v>
      </c>
      <c r="L4" s="114"/>
      <c r="M4" s="115" t="s">
        <v>52</v>
      </c>
    </row>
    <row r="5" spans="1:13" ht="27.75" x14ac:dyDescent="0.4">
      <c r="A5" s="116">
        <v>45839</v>
      </c>
      <c r="B5" s="112" t="s">
        <v>4</v>
      </c>
      <c r="C5" s="108"/>
      <c r="D5" s="108"/>
      <c r="E5" s="108"/>
      <c r="F5" s="108"/>
      <c r="G5" s="117"/>
      <c r="H5" s="117"/>
      <c r="I5" s="117"/>
      <c r="J5" s="117"/>
      <c r="K5" s="118"/>
      <c r="L5" s="118"/>
      <c r="M5" s="119">
        <v>547.97</v>
      </c>
    </row>
    <row r="6" spans="1:13" ht="27.75" x14ac:dyDescent="0.4">
      <c r="A6" s="116"/>
      <c r="B6" s="112"/>
      <c r="C6" s="108"/>
      <c r="D6" s="108"/>
      <c r="E6" s="108"/>
      <c r="F6" s="108"/>
      <c r="G6" s="117"/>
      <c r="H6" s="117"/>
      <c r="I6" s="117"/>
      <c r="J6" s="117"/>
      <c r="K6" s="118"/>
      <c r="L6" s="118"/>
      <c r="M6" s="118"/>
    </row>
    <row r="7" spans="1:13" ht="28.5" x14ac:dyDescent="0.45">
      <c r="A7" s="120">
        <v>45839</v>
      </c>
      <c r="B7" s="112" t="s">
        <v>59</v>
      </c>
      <c r="C7" s="112"/>
      <c r="D7" s="112"/>
      <c r="E7" s="112"/>
      <c r="F7" s="112"/>
      <c r="G7" s="121"/>
      <c r="H7" s="121"/>
      <c r="I7" s="121">
        <v>12</v>
      </c>
      <c r="J7" s="111"/>
      <c r="K7" s="122">
        <f>G7-I7</f>
        <v>-12</v>
      </c>
      <c r="L7" s="121"/>
      <c r="M7" s="121"/>
    </row>
    <row r="8" spans="1:13" ht="27.75" x14ac:dyDescent="0.4">
      <c r="A8" s="120">
        <v>45870</v>
      </c>
      <c r="B8" s="112"/>
      <c r="C8" s="112" t="s">
        <v>47</v>
      </c>
      <c r="D8" s="112"/>
      <c r="E8" s="112"/>
      <c r="F8" s="112"/>
      <c r="G8" s="121"/>
      <c r="H8" s="121"/>
      <c r="I8" s="121">
        <v>9.6</v>
      </c>
      <c r="J8" s="121"/>
      <c r="K8" s="122">
        <f>G8-I8</f>
        <v>-9.6</v>
      </c>
      <c r="L8" s="121"/>
      <c r="M8" s="121"/>
    </row>
    <row r="9" spans="1:13" ht="27.75" x14ac:dyDescent="0.4">
      <c r="A9" s="116"/>
      <c r="B9" s="112"/>
      <c r="C9" s="108"/>
      <c r="D9" s="108"/>
      <c r="E9" s="108"/>
      <c r="F9" s="108"/>
      <c r="G9" s="117"/>
      <c r="H9" s="117"/>
      <c r="I9" s="117"/>
      <c r="J9" s="117"/>
      <c r="K9" s="118"/>
      <c r="L9" s="118"/>
      <c r="M9" s="118"/>
    </row>
    <row r="10" spans="1:13" ht="28.5" x14ac:dyDescent="0.45">
      <c r="A10" s="120">
        <v>45839</v>
      </c>
      <c r="B10" s="112" t="s">
        <v>46</v>
      </c>
      <c r="C10" s="112"/>
      <c r="D10" s="112"/>
      <c r="E10" s="112"/>
      <c r="F10" s="112"/>
      <c r="G10" s="109"/>
      <c r="H10" s="121"/>
      <c r="I10" s="121">
        <v>100.66</v>
      </c>
      <c r="J10" s="111"/>
      <c r="K10" s="122">
        <f>G10-I10</f>
        <v>-100.66</v>
      </c>
      <c r="L10" s="121"/>
      <c r="M10" s="121"/>
    </row>
    <row r="11" spans="1:13" ht="28.5" x14ac:dyDescent="0.45">
      <c r="A11" s="120"/>
      <c r="B11" s="111"/>
      <c r="C11" s="108"/>
      <c r="D11" s="108"/>
      <c r="E11" s="108"/>
      <c r="F11" s="108"/>
      <c r="G11" s="117"/>
      <c r="H11" s="117"/>
      <c r="I11" s="117"/>
      <c r="J11" s="117"/>
      <c r="K11" s="122"/>
      <c r="L11" s="117"/>
      <c r="M11" s="117"/>
    </row>
    <row r="12" spans="1:13" ht="28.5" x14ac:dyDescent="0.45">
      <c r="A12" s="120">
        <v>45901</v>
      </c>
      <c r="B12" s="112" t="s">
        <v>62</v>
      </c>
      <c r="C12" s="112"/>
      <c r="D12" s="111"/>
      <c r="E12" s="111"/>
      <c r="F12" s="111"/>
      <c r="G12" s="111"/>
      <c r="H12" s="111"/>
      <c r="I12" s="111"/>
      <c r="J12" s="111"/>
      <c r="K12" s="111"/>
      <c r="L12" s="121"/>
      <c r="M12" s="121"/>
    </row>
    <row r="13" spans="1:13" ht="28.5" x14ac:dyDescent="0.45">
      <c r="A13" s="120"/>
      <c r="B13" s="112"/>
      <c r="C13" s="112"/>
      <c r="D13" s="112" t="s">
        <v>55</v>
      </c>
      <c r="E13" s="112"/>
      <c r="F13" s="112"/>
      <c r="G13" s="121">
        <f>7*10</f>
        <v>70</v>
      </c>
      <c r="H13" s="121"/>
      <c r="I13" s="111"/>
      <c r="J13" s="111"/>
      <c r="K13" s="123">
        <f>G13-I13</f>
        <v>70</v>
      </c>
      <c r="L13" s="121"/>
      <c r="M13" s="121"/>
    </row>
    <row r="14" spans="1:13" ht="27.75" x14ac:dyDescent="0.4">
      <c r="A14" s="120"/>
      <c r="B14" s="112"/>
      <c r="C14" s="112"/>
      <c r="D14" s="112" t="s">
        <v>54</v>
      </c>
      <c r="E14" s="124"/>
      <c r="F14" s="124"/>
      <c r="G14" s="121">
        <v>15</v>
      </c>
      <c r="H14" s="121"/>
      <c r="I14" s="121"/>
      <c r="J14" s="121"/>
      <c r="K14" s="123">
        <f>G14-I14</f>
        <v>15</v>
      </c>
      <c r="L14" s="121"/>
      <c r="M14" s="121"/>
    </row>
    <row r="15" spans="1:13" ht="27.75" x14ac:dyDescent="0.4">
      <c r="A15" s="120"/>
      <c r="B15" s="112"/>
      <c r="C15" s="112"/>
      <c r="D15" s="112"/>
      <c r="E15" s="112"/>
      <c r="F15" s="112"/>
      <c r="G15" s="121"/>
      <c r="H15" s="121"/>
      <c r="I15" s="121"/>
      <c r="J15" s="121"/>
      <c r="K15" s="123"/>
      <c r="L15" s="121"/>
      <c r="M15" s="121"/>
    </row>
    <row r="16" spans="1:13" ht="27.75" x14ac:dyDescent="0.4">
      <c r="L16" s="121"/>
      <c r="M16" s="121"/>
    </row>
    <row r="17" spans="1:13" ht="27.75" x14ac:dyDescent="0.4">
      <c r="A17" s="120"/>
      <c r="B17" s="112"/>
      <c r="C17" s="112"/>
      <c r="D17" s="112"/>
      <c r="E17" s="112"/>
      <c r="F17" s="112"/>
      <c r="G17" s="121"/>
      <c r="H17" s="121"/>
      <c r="I17" s="121"/>
      <c r="J17" s="121"/>
      <c r="K17" s="122"/>
      <c r="L17" s="121"/>
      <c r="M17" s="121"/>
    </row>
    <row r="18" spans="1:13" ht="27.75" x14ac:dyDescent="0.4">
      <c r="A18" s="120"/>
      <c r="B18" s="112"/>
      <c r="C18" s="112"/>
      <c r="D18" s="112"/>
      <c r="E18" s="112"/>
      <c r="F18" s="112"/>
      <c r="G18" s="121"/>
      <c r="H18" s="121"/>
      <c r="I18" s="121"/>
      <c r="J18" s="121"/>
      <c r="K18" s="122"/>
      <c r="L18" s="121"/>
      <c r="M18" s="121"/>
    </row>
    <row r="19" spans="1:13" ht="27.75" x14ac:dyDescent="0.4">
      <c r="A19" s="120">
        <v>46174</v>
      </c>
      <c r="B19" s="112" t="s">
        <v>22</v>
      </c>
      <c r="C19" s="112"/>
      <c r="D19" s="112"/>
      <c r="E19" s="112"/>
      <c r="F19" s="112"/>
      <c r="G19" s="121"/>
      <c r="H19" s="121"/>
      <c r="I19" s="121">
        <v>15</v>
      </c>
      <c r="J19" s="121"/>
      <c r="K19" s="122">
        <f t="shared" ref="K16:K19" si="0">G19-I19</f>
        <v>-15</v>
      </c>
      <c r="L19" s="121"/>
      <c r="M19" s="121"/>
    </row>
    <row r="20" spans="1:13" ht="27.75" x14ac:dyDescent="0.4">
      <c r="A20" s="120"/>
      <c r="B20" s="112"/>
      <c r="C20" s="112"/>
      <c r="D20" s="112"/>
      <c r="E20" s="112"/>
      <c r="F20" s="112"/>
      <c r="G20" s="121"/>
      <c r="H20" s="121"/>
      <c r="I20" s="121"/>
      <c r="J20" s="121"/>
      <c r="K20" s="122"/>
      <c r="L20" s="121"/>
      <c r="M20" s="121"/>
    </row>
    <row r="21" spans="1:13" ht="27.75" x14ac:dyDescent="0.4">
      <c r="A21" s="120">
        <v>46174</v>
      </c>
      <c r="B21" s="112" t="s">
        <v>64</v>
      </c>
      <c r="C21" s="112"/>
      <c r="D21" s="112"/>
      <c r="E21" s="112"/>
      <c r="F21" s="112"/>
      <c r="G21" s="121"/>
      <c r="H21" s="121"/>
      <c r="L21" s="121"/>
      <c r="M21" s="121"/>
    </row>
    <row r="22" spans="1:13" ht="27.75" x14ac:dyDescent="0.4">
      <c r="A22" s="120"/>
      <c r="B22" s="112"/>
      <c r="C22" s="112" t="s">
        <v>63</v>
      </c>
      <c r="D22" s="112"/>
      <c r="E22" s="112"/>
      <c r="F22" s="112"/>
      <c r="G22" s="121"/>
      <c r="H22" s="121"/>
      <c r="I22" s="121">
        <v>15</v>
      </c>
      <c r="J22" s="121"/>
      <c r="K22" s="122">
        <f>G21-I22</f>
        <v>-15</v>
      </c>
      <c r="L22" s="121"/>
      <c r="M22" s="121"/>
    </row>
    <row r="23" spans="1:13" ht="27.75" x14ac:dyDescent="0.4">
      <c r="A23" s="120"/>
      <c r="B23" s="112"/>
      <c r="C23" s="112" t="s">
        <v>47</v>
      </c>
      <c r="D23" s="112"/>
      <c r="E23" s="112"/>
      <c r="F23" s="112"/>
      <c r="G23" s="121"/>
      <c r="H23" s="121"/>
      <c r="I23" s="121">
        <v>27.6</v>
      </c>
      <c r="J23" s="121"/>
      <c r="K23" s="122">
        <f>G22-I23</f>
        <v>-27.6</v>
      </c>
      <c r="L23" s="121"/>
      <c r="M23" s="121"/>
    </row>
    <row r="24" spans="1:13" ht="27.75" x14ac:dyDescent="0.4">
      <c r="A24" s="120"/>
      <c r="B24" s="112"/>
      <c r="C24" s="112"/>
      <c r="D24" s="112"/>
      <c r="E24" s="112"/>
      <c r="F24" s="112"/>
      <c r="G24" s="121"/>
      <c r="H24" s="121"/>
      <c r="I24" s="121"/>
      <c r="J24" s="121"/>
      <c r="K24" s="121"/>
      <c r="L24" s="121"/>
      <c r="M24" s="121"/>
    </row>
    <row r="25" spans="1:13" ht="27.75" x14ac:dyDescent="0.4">
      <c r="A25" s="112"/>
      <c r="B25" s="112" t="s">
        <v>13</v>
      </c>
      <c r="C25" s="112"/>
      <c r="D25" s="112"/>
      <c r="E25" s="112"/>
      <c r="F25" s="112"/>
      <c r="G25" s="123">
        <f>SUM(G10:G24)</f>
        <v>85</v>
      </c>
      <c r="H25" s="121"/>
      <c r="I25" s="121">
        <f>SUM(I7:I24)</f>
        <v>179.85999999999999</v>
      </c>
      <c r="J25" s="121"/>
      <c r="K25" s="129">
        <f>SUM(K7:K24)</f>
        <v>-94.859999999999985</v>
      </c>
      <c r="L25" s="121"/>
      <c r="M25" s="130">
        <f>(G25-I25)+M5</f>
        <v>453.11</v>
      </c>
    </row>
    <row r="26" spans="1:13" ht="27.75" x14ac:dyDescent="0.4">
      <c r="A26" s="112"/>
      <c r="B26" s="112"/>
      <c r="C26" s="112"/>
      <c r="D26" s="112"/>
      <c r="E26" s="112"/>
      <c r="F26" s="112"/>
      <c r="G26" s="121"/>
      <c r="H26" s="121"/>
      <c r="I26" s="121"/>
      <c r="J26" s="121"/>
      <c r="K26" s="121"/>
      <c r="L26" s="121"/>
      <c r="M26" s="121"/>
    </row>
    <row r="27" spans="1:13" ht="29.25" thickBot="1" x14ac:dyDescent="0.5">
      <c r="A27" s="112"/>
      <c r="B27" s="111"/>
      <c r="C27" s="111"/>
      <c r="D27" s="111"/>
      <c r="E27" s="112"/>
      <c r="F27" s="112"/>
      <c r="G27" s="121"/>
      <c r="H27" s="121"/>
      <c r="I27" s="121"/>
      <c r="J27" s="121"/>
      <c r="K27" s="121"/>
      <c r="L27" s="121"/>
      <c r="M27" s="121"/>
    </row>
    <row r="28" spans="1:13" ht="27.75" x14ac:dyDescent="0.4">
      <c r="A28" s="112"/>
      <c r="B28" s="112"/>
      <c r="C28" s="112"/>
      <c r="D28" s="112"/>
      <c r="E28" s="112"/>
      <c r="F28" s="112"/>
      <c r="G28" s="121"/>
      <c r="H28" s="121"/>
      <c r="I28" s="121"/>
      <c r="J28" s="121"/>
      <c r="K28" s="131" t="s">
        <v>40</v>
      </c>
      <c r="L28" s="132"/>
      <c r="M28" s="133"/>
    </row>
    <row r="29" spans="1:13" ht="29.25" thickBot="1" x14ac:dyDescent="0.5">
      <c r="A29" s="116">
        <v>46074</v>
      </c>
      <c r="B29" s="112" t="s">
        <v>14</v>
      </c>
      <c r="C29" s="112"/>
      <c r="D29" s="112"/>
      <c r="E29" s="111"/>
      <c r="F29" s="111"/>
      <c r="G29" s="111"/>
      <c r="H29" s="111"/>
      <c r="I29" s="111"/>
      <c r="J29" s="121"/>
      <c r="K29" s="134" t="s">
        <v>51</v>
      </c>
      <c r="L29" s="135"/>
      <c r="M29" s="136">
        <f>M5+K25</f>
        <v>453.11</v>
      </c>
    </row>
    <row r="30" spans="1:13" ht="27.75" x14ac:dyDescent="0.4">
      <c r="A30" s="112"/>
      <c r="B30" s="112"/>
      <c r="C30" s="112"/>
      <c r="D30" s="112"/>
      <c r="E30" s="112"/>
      <c r="F30" s="112"/>
      <c r="G30" s="121"/>
      <c r="H30" s="121"/>
      <c r="I30" s="121"/>
      <c r="J30" s="121"/>
      <c r="K30" s="121"/>
      <c r="L30" s="121"/>
      <c r="M30" s="121"/>
    </row>
    <row r="31" spans="1:13" ht="27.75" x14ac:dyDescent="0.4">
      <c r="A31" s="112"/>
      <c r="B31" s="112" t="s">
        <v>15</v>
      </c>
      <c r="C31" s="112"/>
      <c r="D31" s="112"/>
      <c r="E31" s="112"/>
      <c r="F31" s="112"/>
      <c r="G31" s="121"/>
      <c r="H31" s="121"/>
      <c r="I31" s="121"/>
      <c r="J31" s="121"/>
      <c r="K31" s="137">
        <f>M25-M5</f>
        <v>-94.860000000000014</v>
      </c>
      <c r="L31" s="121"/>
      <c r="M31" s="121"/>
    </row>
    <row r="32" spans="1:13" ht="28.5" x14ac:dyDescent="0.45">
      <c r="A32" s="138"/>
      <c r="B32" s="109"/>
      <c r="C32" s="109"/>
      <c r="D32" s="109"/>
      <c r="E32" s="139"/>
      <c r="F32" s="139"/>
      <c r="G32" s="128"/>
      <c r="H32" s="128"/>
      <c r="I32" s="128"/>
      <c r="J32" s="128"/>
      <c r="K32" s="128"/>
      <c r="L32" s="128"/>
      <c r="M32" s="128"/>
    </row>
    <row r="33" spans="1:13" ht="28.5" x14ac:dyDescent="0.45">
      <c r="A33" s="138"/>
      <c r="B33" s="138"/>
      <c r="C33" s="138"/>
      <c r="D33" s="138"/>
      <c r="E33" s="140"/>
      <c r="F33" s="141"/>
      <c r="G33" s="141"/>
      <c r="H33" s="142"/>
      <c r="I33" s="141"/>
      <c r="J33" s="109"/>
      <c r="K33" s="141"/>
      <c r="L33" s="128"/>
      <c r="M33" s="143"/>
    </row>
    <row r="34" spans="1:13" ht="28.5" x14ac:dyDescent="0.45">
      <c r="A34" s="127" t="s">
        <v>17</v>
      </c>
      <c r="B34" s="138"/>
      <c r="C34" s="138"/>
      <c r="D34" s="138"/>
      <c r="E34" s="144"/>
      <c r="F34" s="145"/>
      <c r="G34" s="145"/>
      <c r="H34" s="142"/>
      <c r="I34" s="145"/>
      <c r="J34" s="109"/>
      <c r="K34" s="145"/>
      <c r="L34" s="128"/>
      <c r="M34" s="146"/>
    </row>
    <row r="35" spans="1:13" ht="28.5" x14ac:dyDescent="0.45">
      <c r="A35" s="147">
        <v>46189</v>
      </c>
      <c r="B35" s="138"/>
      <c r="C35" s="138"/>
      <c r="D35" s="138"/>
      <c r="E35" s="144"/>
      <c r="F35" s="145"/>
      <c r="G35" s="145"/>
      <c r="H35" s="148"/>
      <c r="I35" s="145"/>
      <c r="J35" s="109"/>
      <c r="K35" s="145"/>
      <c r="L35" s="128"/>
      <c r="M35" s="146"/>
    </row>
    <row r="36" spans="1:13" ht="28.5" x14ac:dyDescent="0.45">
      <c r="A36" s="109"/>
      <c r="B36" s="109"/>
      <c r="C36" s="109"/>
      <c r="D36" s="109"/>
      <c r="E36" s="109"/>
      <c r="F36" s="109"/>
      <c r="G36" s="109"/>
      <c r="H36" s="109"/>
      <c r="I36" s="145"/>
      <c r="J36" s="109"/>
      <c r="K36" s="109"/>
      <c r="L36" s="109"/>
      <c r="M36" s="109"/>
    </row>
    <row r="37" spans="1:13" ht="28.5" x14ac:dyDescent="0.45">
      <c r="A37" s="109"/>
      <c r="B37" s="109"/>
      <c r="C37" s="109"/>
      <c r="D37" s="109"/>
      <c r="E37" s="109"/>
      <c r="F37" s="109"/>
      <c r="G37" s="177">
        <v>45831</v>
      </c>
      <c r="H37" s="162">
        <v>46187</v>
      </c>
      <c r="J37" s="109"/>
      <c r="L37" s="109"/>
      <c r="M37" s="150"/>
    </row>
    <row r="38" spans="1:13" ht="28.5" x14ac:dyDescent="0.45">
      <c r="A38" s="109"/>
      <c r="B38" s="109"/>
      <c r="C38" s="138" t="s">
        <v>18</v>
      </c>
      <c r="D38" s="109"/>
      <c r="E38" s="109"/>
      <c r="F38" s="151"/>
      <c r="G38" s="157">
        <v>547.97</v>
      </c>
      <c r="H38" s="153">
        <v>453.11</v>
      </c>
      <c r="J38" s="109"/>
      <c r="L38" s="109"/>
      <c r="M38" s="154"/>
    </row>
    <row r="39" spans="1:13" ht="28.5" x14ac:dyDescent="0.45">
      <c r="A39" s="127"/>
      <c r="B39" s="109"/>
      <c r="C39" s="109" t="s">
        <v>48</v>
      </c>
      <c r="D39" s="155"/>
      <c r="E39" s="109"/>
      <c r="F39" s="156"/>
      <c r="G39" s="163"/>
      <c r="H39" s="158"/>
      <c r="I39" s="145"/>
      <c r="J39" s="109"/>
      <c r="K39" s="159"/>
      <c r="L39" s="109"/>
      <c r="M39" s="154"/>
    </row>
    <row r="40" spans="1:13" ht="28.5" x14ac:dyDescent="0.45">
      <c r="A40" s="127"/>
      <c r="B40" s="109"/>
      <c r="C40" s="109"/>
      <c r="D40" s="155"/>
      <c r="E40" s="109"/>
      <c r="F40" s="156"/>
      <c r="G40" s="145"/>
      <c r="H40" s="158"/>
      <c r="I40" s="145"/>
      <c r="J40" s="109"/>
      <c r="K40" s="158"/>
      <c r="L40" s="109"/>
      <c r="M40" s="158"/>
    </row>
    <row r="41" spans="1:13" ht="21" x14ac:dyDescent="0.35">
      <c r="A41" s="4"/>
      <c r="B41" s="99"/>
      <c r="C41" s="9"/>
      <c r="D41" s="99"/>
      <c r="E41" s="99"/>
      <c r="F41" s="104"/>
      <c r="G41" s="101"/>
      <c r="H41" s="98"/>
      <c r="I41" s="100"/>
      <c r="J41" s="105"/>
      <c r="L41" s="99"/>
    </row>
    <row r="42" spans="1:13" ht="21" x14ac:dyDescent="0.35">
      <c r="A42" s="4"/>
      <c r="B42" s="99"/>
      <c r="C42" s="9"/>
      <c r="D42" s="103"/>
      <c r="E42" s="99"/>
      <c r="F42" s="104"/>
      <c r="G42" s="101"/>
      <c r="H42" s="98"/>
      <c r="I42" s="100"/>
      <c r="J42" s="105"/>
      <c r="L42" s="99"/>
    </row>
    <row r="43" spans="1:13" ht="21" x14ac:dyDescent="0.35">
      <c r="A43" s="4"/>
      <c r="B43" s="99"/>
      <c r="C43" s="99"/>
      <c r="D43" s="103"/>
      <c r="E43" s="99"/>
      <c r="F43" s="104"/>
      <c r="G43" s="101"/>
      <c r="H43" s="98"/>
      <c r="I43" s="100"/>
      <c r="J43" s="105"/>
      <c r="L43" s="99"/>
    </row>
    <row r="44" spans="1:13" ht="21" x14ac:dyDescent="0.35">
      <c r="A44" s="4"/>
      <c r="B44" s="99"/>
      <c r="C44" s="99"/>
      <c r="D44" s="103"/>
      <c r="E44" s="99"/>
      <c r="F44" s="104"/>
      <c r="G44" s="101"/>
      <c r="H44" s="98"/>
      <c r="I44" s="102"/>
      <c r="J44" s="99"/>
      <c r="K44" s="98"/>
      <c r="L44" s="99"/>
      <c r="M44" s="98"/>
    </row>
    <row r="45" spans="1:13" ht="21" x14ac:dyDescent="0.35">
      <c r="A45" s="99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</row>
    <row r="46" spans="1:13" ht="21" x14ac:dyDescent="0.35">
      <c r="A46" s="99"/>
      <c r="B46" s="106"/>
      <c r="D46" s="106"/>
      <c r="E46" s="106"/>
      <c r="F46" s="106"/>
      <c r="G46" s="106"/>
      <c r="H46" s="106"/>
      <c r="I46" s="106"/>
      <c r="J46" s="106"/>
      <c r="K46" s="106"/>
      <c r="L46" s="106"/>
      <c r="M46" s="99"/>
    </row>
    <row r="47" spans="1:13" ht="21" x14ac:dyDescent="0.35">
      <c r="A47" s="99"/>
      <c r="B47" s="106"/>
      <c r="D47" s="106"/>
      <c r="E47" s="106"/>
      <c r="F47" s="106"/>
      <c r="G47" s="106"/>
      <c r="H47" s="106"/>
      <c r="I47" s="106"/>
      <c r="J47" s="106"/>
      <c r="K47" s="106"/>
      <c r="L47" s="106"/>
      <c r="M47" s="99"/>
    </row>
    <row r="48" spans="1:13" ht="28.5" x14ac:dyDescent="0.45">
      <c r="A48" s="107"/>
      <c r="B48" s="108"/>
      <c r="C48" s="108"/>
      <c r="D48" s="108"/>
      <c r="E48" s="108"/>
      <c r="F48" s="108"/>
      <c r="G48" s="108"/>
      <c r="H48" s="108"/>
      <c r="I48" s="107"/>
      <c r="J48" s="108"/>
      <c r="K48" s="109"/>
      <c r="L48" s="108"/>
      <c r="M48" s="164"/>
    </row>
    <row r="49" spans="1:13" ht="27.75" x14ac:dyDescent="0.4">
      <c r="A49" s="108"/>
      <c r="B49" s="112"/>
      <c r="C49" s="108"/>
      <c r="D49" s="108"/>
      <c r="E49" s="108"/>
      <c r="F49" s="108"/>
      <c r="G49" s="108"/>
      <c r="H49" s="108"/>
      <c r="I49" s="108"/>
      <c r="J49" s="108"/>
      <c r="K49" s="113"/>
      <c r="L49" s="108"/>
      <c r="M49" s="108"/>
    </row>
    <row r="50" spans="1:13" ht="27.75" x14ac:dyDescent="0.4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</row>
    <row r="51" spans="1:13" ht="27.75" x14ac:dyDescent="0.4">
      <c r="A51" s="112"/>
      <c r="B51" s="112"/>
      <c r="C51" s="108"/>
      <c r="D51" s="108"/>
      <c r="E51" s="108"/>
      <c r="F51" s="108"/>
      <c r="G51" s="107"/>
      <c r="H51" s="107"/>
      <c r="I51" s="107"/>
      <c r="J51" s="107"/>
      <c r="K51" s="114"/>
      <c r="L51" s="114"/>
      <c r="M51" s="115"/>
    </row>
    <row r="52" spans="1:13" ht="27.75" x14ac:dyDescent="0.4">
      <c r="A52" s="116"/>
      <c r="B52" s="112"/>
      <c r="C52" s="108"/>
      <c r="D52" s="108"/>
      <c r="E52" s="108"/>
      <c r="F52" s="108"/>
      <c r="G52" s="117"/>
      <c r="H52" s="117"/>
      <c r="I52" s="117"/>
      <c r="J52" s="117"/>
      <c r="K52" s="118"/>
      <c r="L52" s="118"/>
      <c r="M52" s="118"/>
    </row>
    <row r="53" spans="1:13" ht="27.75" x14ac:dyDescent="0.4">
      <c r="A53" s="120"/>
      <c r="B53" s="112"/>
      <c r="C53" s="112"/>
      <c r="D53" s="112"/>
      <c r="E53" s="112"/>
      <c r="F53" s="112"/>
      <c r="G53" s="121"/>
      <c r="H53" s="121"/>
      <c r="I53" s="121"/>
      <c r="J53" s="121"/>
      <c r="K53" s="121"/>
      <c r="L53" s="121"/>
      <c r="M53" s="121"/>
    </row>
    <row r="54" spans="1:13" ht="28.5" x14ac:dyDescent="0.45">
      <c r="A54" s="120"/>
      <c r="B54" s="111"/>
      <c r="C54" s="108"/>
      <c r="D54" s="108"/>
      <c r="E54" s="108"/>
      <c r="F54" s="108"/>
      <c r="G54" s="117"/>
      <c r="H54" s="117"/>
      <c r="I54" s="117"/>
      <c r="J54" s="117"/>
      <c r="K54" s="122"/>
      <c r="L54" s="117"/>
      <c r="M54" s="117"/>
    </row>
    <row r="55" spans="1:13" ht="28.5" x14ac:dyDescent="0.45">
      <c r="A55" s="120"/>
      <c r="B55" s="112"/>
      <c r="C55" s="112"/>
      <c r="D55" s="111"/>
      <c r="E55" s="111"/>
      <c r="F55" s="111"/>
      <c r="G55" s="111"/>
      <c r="H55" s="111"/>
      <c r="I55" s="111"/>
      <c r="J55" s="111"/>
      <c r="K55" s="111"/>
      <c r="L55" s="121"/>
      <c r="M55" s="121"/>
    </row>
    <row r="56" spans="1:13" ht="28.5" x14ac:dyDescent="0.45">
      <c r="A56" s="120"/>
      <c r="B56" s="112"/>
      <c r="C56" s="112"/>
      <c r="D56" s="112"/>
      <c r="E56" s="112"/>
      <c r="F56" s="112"/>
      <c r="G56" s="121"/>
      <c r="H56" s="121"/>
      <c r="I56" s="111"/>
      <c r="J56" s="111"/>
      <c r="K56" s="123"/>
      <c r="L56" s="121"/>
      <c r="M56" s="121"/>
    </row>
    <row r="57" spans="1:13" ht="27.75" x14ac:dyDescent="0.4">
      <c r="A57" s="120"/>
      <c r="B57" s="112"/>
      <c r="C57" s="112"/>
      <c r="D57" s="112"/>
      <c r="E57" s="124"/>
      <c r="F57" s="124"/>
      <c r="G57" s="121"/>
      <c r="H57" s="121"/>
      <c r="I57" s="121"/>
      <c r="J57" s="121"/>
      <c r="K57" s="123"/>
      <c r="L57" s="121"/>
      <c r="M57" s="121"/>
    </row>
    <row r="58" spans="1:13" ht="27.75" x14ac:dyDescent="0.4">
      <c r="A58" s="120"/>
      <c r="B58" s="112"/>
      <c r="C58" s="112"/>
      <c r="D58" s="112"/>
      <c r="E58" s="112"/>
      <c r="F58" s="112"/>
      <c r="G58" s="121"/>
      <c r="H58" s="121"/>
      <c r="I58" s="121"/>
      <c r="J58" s="121"/>
      <c r="K58" s="123"/>
      <c r="L58" s="121"/>
      <c r="M58" s="121"/>
    </row>
    <row r="59" spans="1:13" ht="28.5" x14ac:dyDescent="0.45">
      <c r="A59" s="120"/>
      <c r="B59" s="112"/>
      <c r="C59" s="112"/>
      <c r="D59" s="112"/>
      <c r="E59" s="112"/>
      <c r="F59" s="112"/>
      <c r="G59" s="109"/>
      <c r="H59" s="121"/>
      <c r="I59" s="121"/>
      <c r="J59" s="111"/>
      <c r="K59" s="122"/>
      <c r="L59" s="121"/>
      <c r="M59" s="121"/>
    </row>
    <row r="60" spans="1:13" ht="28.5" x14ac:dyDescent="0.45">
      <c r="A60" s="120"/>
      <c r="B60" s="112"/>
      <c r="C60" s="125"/>
      <c r="D60" s="112"/>
      <c r="E60" s="112"/>
      <c r="F60" s="112"/>
      <c r="G60" s="109"/>
      <c r="H60" s="121"/>
      <c r="I60" s="121"/>
      <c r="J60" s="111"/>
      <c r="K60" s="122"/>
      <c r="L60" s="121"/>
      <c r="M60" s="121"/>
    </row>
    <row r="61" spans="1:13" ht="27.75" x14ac:dyDescent="0.4">
      <c r="A61" s="120"/>
      <c r="B61" s="112"/>
      <c r="C61" s="112"/>
      <c r="D61" s="112"/>
      <c r="E61" s="112"/>
      <c r="F61" s="112"/>
      <c r="G61" s="121"/>
      <c r="H61" s="121"/>
      <c r="I61" s="121"/>
      <c r="J61" s="121"/>
      <c r="K61" s="122"/>
      <c r="L61" s="121"/>
      <c r="M61" s="121"/>
    </row>
    <row r="62" spans="1:13" ht="27.75" x14ac:dyDescent="0.4">
      <c r="A62" s="120"/>
      <c r="B62" s="112"/>
      <c r="C62" s="112"/>
      <c r="D62" s="112"/>
      <c r="E62" s="112"/>
      <c r="F62" s="112"/>
      <c r="G62" s="121"/>
      <c r="H62" s="121"/>
      <c r="I62" s="121"/>
      <c r="J62" s="121"/>
      <c r="K62" s="122"/>
      <c r="L62" s="121"/>
      <c r="M62" s="121"/>
    </row>
    <row r="63" spans="1:13" ht="27.75" x14ac:dyDescent="0.4">
      <c r="A63" s="120"/>
      <c r="B63" s="112"/>
      <c r="C63" s="112"/>
      <c r="D63" s="112"/>
      <c r="E63" s="112"/>
      <c r="F63" s="112"/>
      <c r="G63" s="121"/>
      <c r="H63" s="121"/>
      <c r="I63" s="121"/>
      <c r="J63" s="121"/>
      <c r="K63" s="122"/>
      <c r="L63" s="121"/>
      <c r="M63" s="121"/>
    </row>
    <row r="64" spans="1:13" ht="27.75" x14ac:dyDescent="0.4">
      <c r="A64" s="120"/>
      <c r="B64" s="112"/>
      <c r="C64" s="112"/>
      <c r="D64" s="112"/>
      <c r="E64" s="112"/>
      <c r="F64" s="112"/>
      <c r="G64" s="121"/>
      <c r="H64" s="121"/>
      <c r="I64" s="121"/>
      <c r="J64" s="121"/>
      <c r="K64" s="122"/>
      <c r="L64" s="121"/>
      <c r="M64" s="121"/>
    </row>
    <row r="65" spans="1:13" ht="27.75" x14ac:dyDescent="0.4">
      <c r="A65" s="126"/>
      <c r="B65" s="127"/>
      <c r="C65" s="127"/>
      <c r="D65" s="127"/>
      <c r="E65" s="127"/>
      <c r="F65" s="127"/>
      <c r="G65" s="128"/>
      <c r="H65" s="128"/>
      <c r="I65" s="128"/>
      <c r="J65" s="128"/>
      <c r="K65" s="122"/>
      <c r="L65" s="128"/>
      <c r="M65" s="128"/>
    </row>
    <row r="66" spans="1:13" ht="28.5" x14ac:dyDescent="0.45">
      <c r="A66" s="120"/>
      <c r="B66" s="112"/>
      <c r="C66" s="112"/>
      <c r="D66" s="112"/>
      <c r="E66" s="112"/>
      <c r="F66" s="112"/>
      <c r="G66" s="121"/>
      <c r="H66" s="121"/>
      <c r="I66" s="121"/>
      <c r="J66" s="111"/>
      <c r="K66" s="122"/>
      <c r="L66" s="121"/>
      <c r="M66" s="121"/>
    </row>
    <row r="67" spans="1:13" ht="27.75" x14ac:dyDescent="0.4">
      <c r="A67" s="120"/>
      <c r="B67" s="112"/>
      <c r="C67" s="112"/>
      <c r="D67" s="112"/>
      <c r="E67" s="112"/>
      <c r="F67" s="112"/>
      <c r="G67" s="121"/>
      <c r="H67" s="121"/>
      <c r="I67" s="121"/>
      <c r="J67" s="121"/>
      <c r="K67" s="122"/>
      <c r="L67" s="121"/>
      <c r="M67" s="121"/>
    </row>
    <row r="68" spans="1:13" ht="27.75" x14ac:dyDescent="0.4">
      <c r="A68" s="120"/>
      <c r="B68" s="112"/>
      <c r="C68" s="112"/>
      <c r="D68" s="112"/>
      <c r="E68" s="112"/>
      <c r="F68" s="112"/>
      <c r="G68" s="121"/>
      <c r="H68" s="121"/>
      <c r="I68" s="121"/>
      <c r="J68" s="121"/>
      <c r="K68" s="122"/>
      <c r="L68" s="121"/>
      <c r="M68" s="121"/>
    </row>
    <row r="69" spans="1:13" ht="27.75" x14ac:dyDescent="0.4">
      <c r="A69" s="120"/>
      <c r="B69" s="112"/>
      <c r="C69" s="112"/>
      <c r="D69" s="112"/>
      <c r="E69" s="112"/>
      <c r="F69" s="112"/>
      <c r="G69" s="121"/>
      <c r="H69" s="121"/>
      <c r="I69" s="121"/>
      <c r="J69" s="121"/>
      <c r="K69" s="122"/>
      <c r="L69" s="121"/>
      <c r="M69" s="121"/>
    </row>
    <row r="70" spans="1:13" ht="27.75" x14ac:dyDescent="0.4">
      <c r="A70" s="120"/>
      <c r="B70" s="112"/>
      <c r="C70" s="112"/>
      <c r="D70" s="112"/>
      <c r="E70" s="112"/>
      <c r="F70" s="112"/>
      <c r="G70" s="121"/>
      <c r="H70" s="121"/>
      <c r="I70" s="121"/>
      <c r="J70" s="121"/>
      <c r="K70" s="122"/>
      <c r="L70" s="121"/>
      <c r="M70" s="121"/>
    </row>
    <row r="71" spans="1:13" ht="27.75" x14ac:dyDescent="0.4">
      <c r="A71" s="120"/>
      <c r="B71" s="112"/>
      <c r="C71" s="112"/>
      <c r="D71" s="112"/>
      <c r="E71" s="112"/>
      <c r="F71" s="112"/>
      <c r="G71" s="121"/>
      <c r="H71" s="121"/>
      <c r="I71" s="121"/>
      <c r="J71" s="121"/>
      <c r="K71" s="121"/>
      <c r="L71" s="121"/>
      <c r="M71" s="121"/>
    </row>
    <row r="72" spans="1:13" ht="27.75" x14ac:dyDescent="0.4">
      <c r="A72" s="120"/>
      <c r="B72" s="112"/>
      <c r="C72" s="112"/>
      <c r="D72" s="112"/>
      <c r="E72" s="112"/>
      <c r="F72" s="112"/>
      <c r="G72" s="121"/>
      <c r="H72" s="121"/>
      <c r="I72" s="121"/>
      <c r="J72" s="121"/>
      <c r="K72" s="121"/>
      <c r="L72" s="121"/>
      <c r="M72" s="121"/>
    </row>
    <row r="73" spans="1:13" ht="27.75" x14ac:dyDescent="0.4">
      <c r="A73" s="112"/>
      <c r="B73" s="112"/>
      <c r="C73" s="112"/>
      <c r="D73" s="112"/>
      <c r="E73" s="112"/>
      <c r="F73" s="112"/>
      <c r="G73" s="123"/>
      <c r="H73" s="121"/>
      <c r="I73" s="122"/>
      <c r="J73" s="121"/>
      <c r="K73" s="122"/>
      <c r="L73" s="121"/>
      <c r="M73" s="121"/>
    </row>
    <row r="74" spans="1:13" ht="27.75" x14ac:dyDescent="0.4">
      <c r="A74" s="112"/>
      <c r="B74" s="112"/>
      <c r="C74" s="112"/>
      <c r="D74" s="112"/>
      <c r="E74" s="112"/>
      <c r="F74" s="112"/>
      <c r="G74" s="121"/>
      <c r="H74" s="121"/>
      <c r="I74" s="121"/>
      <c r="J74" s="121"/>
      <c r="K74" s="121"/>
      <c r="L74" s="121"/>
      <c r="M74" s="121"/>
    </row>
    <row r="75" spans="1:13" ht="29.25" thickBot="1" x14ac:dyDescent="0.5">
      <c r="A75" s="112"/>
      <c r="B75" s="111"/>
      <c r="C75" s="111"/>
      <c r="D75" s="111"/>
      <c r="E75" s="112"/>
      <c r="F75" s="112"/>
      <c r="G75" s="121"/>
      <c r="H75" s="121"/>
      <c r="I75" s="121"/>
      <c r="J75" s="121"/>
      <c r="K75" s="121"/>
      <c r="L75" s="121"/>
      <c r="M75" s="121"/>
    </row>
    <row r="76" spans="1:13" ht="27.75" x14ac:dyDescent="0.4">
      <c r="A76" s="112"/>
      <c r="B76" s="112"/>
      <c r="C76" s="112"/>
      <c r="D76" s="112"/>
      <c r="E76" s="112"/>
      <c r="F76" s="112"/>
      <c r="G76" s="121"/>
      <c r="H76" s="121"/>
      <c r="I76" s="121"/>
      <c r="J76" s="121"/>
      <c r="K76" s="131"/>
      <c r="L76" s="132"/>
      <c r="M76" s="133"/>
    </row>
    <row r="77" spans="1:13" ht="29.25" thickBot="1" x14ac:dyDescent="0.5">
      <c r="A77" s="116"/>
      <c r="B77" s="112"/>
      <c r="C77" s="112"/>
      <c r="D77" s="112"/>
      <c r="E77" s="111"/>
      <c r="F77" s="111"/>
      <c r="G77" s="111"/>
      <c r="H77" s="111"/>
      <c r="I77" s="111"/>
      <c r="J77" s="121"/>
      <c r="K77" s="134"/>
      <c r="L77" s="135"/>
      <c r="M77" s="165"/>
    </row>
    <row r="78" spans="1:13" ht="27.75" x14ac:dyDescent="0.4">
      <c r="A78" s="112"/>
      <c r="B78" s="112"/>
      <c r="C78" s="112"/>
      <c r="D78" s="112"/>
      <c r="E78" s="112"/>
      <c r="F78" s="112"/>
      <c r="G78" s="121"/>
      <c r="H78" s="121"/>
      <c r="I78" s="121"/>
      <c r="J78" s="121"/>
      <c r="K78" s="121"/>
      <c r="L78" s="121"/>
      <c r="M78" s="121"/>
    </row>
    <row r="79" spans="1:13" ht="27.75" x14ac:dyDescent="0.4">
      <c r="A79" s="112"/>
      <c r="B79" s="112"/>
      <c r="C79" s="112"/>
      <c r="D79" s="112"/>
      <c r="E79" s="112"/>
      <c r="F79" s="112"/>
      <c r="G79" s="121"/>
      <c r="H79" s="121"/>
      <c r="I79" s="121"/>
      <c r="J79" s="121"/>
      <c r="K79" s="121"/>
      <c r="L79" s="121"/>
      <c r="M79" s="121"/>
    </row>
    <row r="80" spans="1:13" ht="28.5" x14ac:dyDescent="0.45">
      <c r="A80" s="138"/>
      <c r="B80" s="109"/>
      <c r="C80" s="109"/>
      <c r="D80" s="109"/>
      <c r="E80" s="139"/>
      <c r="F80" s="139"/>
      <c r="G80" s="128"/>
      <c r="H80" s="128"/>
      <c r="I80" s="128"/>
      <c r="J80" s="128"/>
      <c r="K80" s="128"/>
      <c r="L80" s="128"/>
      <c r="M80" s="128"/>
    </row>
    <row r="81" spans="1:13" ht="28.5" x14ac:dyDescent="0.45">
      <c r="A81" s="138"/>
      <c r="B81" s="138"/>
      <c r="C81" s="138"/>
      <c r="D81" s="138"/>
      <c r="E81" s="140"/>
      <c r="F81" s="141"/>
      <c r="G81" s="141"/>
      <c r="H81" s="142"/>
      <c r="I81" s="141"/>
      <c r="J81" s="109"/>
      <c r="K81" s="141"/>
      <c r="L81" s="128"/>
      <c r="M81" s="143"/>
    </row>
    <row r="82" spans="1:13" ht="28.5" x14ac:dyDescent="0.45">
      <c r="A82" s="127"/>
      <c r="B82" s="138"/>
      <c r="C82" s="138"/>
      <c r="D82" s="138"/>
      <c r="E82" s="144"/>
      <c r="F82" s="145"/>
      <c r="G82" s="145"/>
      <c r="H82" s="142"/>
      <c r="I82" s="145"/>
      <c r="J82" s="109"/>
      <c r="K82" s="145"/>
      <c r="L82" s="128"/>
      <c r="M82" s="146"/>
    </row>
    <row r="83" spans="1:13" ht="28.5" x14ac:dyDescent="0.45">
      <c r="A83" s="166"/>
      <c r="B83" s="138"/>
      <c r="C83" s="138"/>
      <c r="D83" s="138"/>
      <c r="E83" s="144"/>
      <c r="F83" s="145"/>
      <c r="G83" s="145"/>
      <c r="H83" s="148"/>
      <c r="I83" s="145"/>
      <c r="J83" s="109"/>
      <c r="K83" s="145"/>
      <c r="L83" s="128"/>
      <c r="M83" s="146"/>
    </row>
    <row r="84" spans="1:13" ht="28.5" x14ac:dyDescent="0.45">
      <c r="A84" s="109"/>
      <c r="B84" s="109"/>
      <c r="C84" s="109"/>
      <c r="D84" s="109"/>
      <c r="E84" s="109"/>
      <c r="F84" s="109"/>
      <c r="G84" s="109"/>
      <c r="H84" s="109"/>
      <c r="I84" s="145"/>
      <c r="J84" s="109"/>
      <c r="K84" s="109"/>
      <c r="L84" s="109"/>
      <c r="M84" s="109"/>
    </row>
    <row r="85" spans="1:13" ht="28.5" x14ac:dyDescent="0.45">
      <c r="A85" s="109"/>
      <c r="B85" s="109"/>
      <c r="C85" s="109"/>
      <c r="D85" s="109"/>
      <c r="E85" s="109"/>
      <c r="F85" s="109"/>
      <c r="G85" s="167"/>
      <c r="H85" s="109"/>
      <c r="I85" s="145"/>
      <c r="J85" s="109"/>
      <c r="L85" s="109"/>
      <c r="M85" s="150"/>
    </row>
    <row r="86" spans="1:13" ht="28.5" x14ac:dyDescent="0.45">
      <c r="A86" s="109"/>
      <c r="B86" s="109"/>
      <c r="C86" s="138"/>
      <c r="D86" s="109"/>
      <c r="E86" s="109"/>
      <c r="F86" s="151"/>
      <c r="G86" s="159"/>
      <c r="H86" s="152"/>
      <c r="I86" s="145"/>
      <c r="J86" s="109"/>
      <c r="L86" s="109"/>
      <c r="M86" s="154"/>
    </row>
    <row r="87" spans="1:13" ht="28.5" x14ac:dyDescent="0.45">
      <c r="A87" s="127"/>
      <c r="B87" s="109"/>
      <c r="C87" s="109"/>
      <c r="D87" s="155"/>
      <c r="E87" s="109"/>
      <c r="F87" s="156"/>
      <c r="G87" s="163"/>
      <c r="H87" s="158"/>
      <c r="I87" s="145"/>
      <c r="J87" s="109"/>
      <c r="K87" s="159"/>
      <c r="L87" s="109"/>
      <c r="M87" s="154"/>
    </row>
    <row r="88" spans="1:13" ht="28.5" x14ac:dyDescent="0.45">
      <c r="A88" s="127"/>
      <c r="B88" s="109"/>
      <c r="C88" s="109"/>
      <c r="D88" s="155"/>
      <c r="E88" s="109"/>
      <c r="F88" s="156"/>
      <c r="G88" s="145"/>
      <c r="H88" s="158"/>
      <c r="I88" s="145"/>
      <c r="J88" s="109"/>
      <c r="K88" s="158"/>
      <c r="L88" s="109"/>
      <c r="M88" s="158"/>
    </row>
    <row r="89" spans="1:13" ht="28.5" x14ac:dyDescent="0.45">
      <c r="A89" s="127"/>
      <c r="B89" s="168"/>
      <c r="C89" s="168"/>
      <c r="D89" s="169"/>
      <c r="E89" s="168"/>
      <c r="F89" s="170"/>
      <c r="G89" s="171"/>
      <c r="H89" s="154"/>
      <c r="I89" s="145"/>
      <c r="J89" s="160"/>
      <c r="K89" s="109"/>
      <c r="L89" s="161"/>
      <c r="M89" s="109"/>
    </row>
    <row r="90" spans="1:13" ht="21" x14ac:dyDescent="0.35">
      <c r="A90" s="4"/>
      <c r="B90" s="99"/>
      <c r="C90" s="9"/>
      <c r="D90" s="99"/>
      <c r="E90" s="99"/>
      <c r="F90" s="104"/>
      <c r="G90" s="101"/>
      <c r="H90" s="98"/>
      <c r="I90" s="100"/>
      <c r="J90" s="105"/>
      <c r="L90" s="99"/>
    </row>
    <row r="91" spans="1:13" ht="21" x14ac:dyDescent="0.35">
      <c r="A91" s="4"/>
      <c r="B91" s="99"/>
      <c r="C91" s="9"/>
      <c r="D91" s="103"/>
      <c r="E91" s="99"/>
      <c r="F91" s="104"/>
      <c r="G91" s="101"/>
      <c r="H91" s="98"/>
      <c r="I91" s="100"/>
      <c r="J91" s="105"/>
      <c r="L91" s="99"/>
    </row>
    <row r="92" spans="1:13" ht="21" x14ac:dyDescent="0.35">
      <c r="A92" s="4"/>
      <c r="B92" s="99"/>
      <c r="C92" s="99"/>
      <c r="D92" s="103"/>
      <c r="E92" s="99"/>
      <c r="F92" s="104"/>
      <c r="G92" s="101"/>
      <c r="H92" s="98"/>
      <c r="I92" s="100"/>
      <c r="J92" s="105"/>
      <c r="L92" s="99"/>
    </row>
    <row r="93" spans="1:13" ht="21" x14ac:dyDescent="0.35">
      <c r="A93" s="4"/>
      <c r="B93" s="99"/>
      <c r="C93" s="99"/>
      <c r="D93" s="103"/>
      <c r="E93" s="99"/>
      <c r="F93" s="104"/>
      <c r="G93" s="101"/>
      <c r="H93" s="98"/>
      <c r="I93" s="102"/>
      <c r="J93" s="99"/>
      <c r="K93" s="98"/>
      <c r="L93" s="99"/>
      <c r="M93" s="98"/>
    </row>
    <row r="94" spans="1:13" ht="21" x14ac:dyDescent="0.35">
      <c r="A94" s="99"/>
      <c r="B94" s="99"/>
      <c r="C94" s="99"/>
      <c r="D94" s="99"/>
      <c r="E94" s="99"/>
      <c r="F94" s="99"/>
      <c r="G94" s="99"/>
      <c r="H94" s="99"/>
      <c r="I94" s="99"/>
      <c r="J94" s="99"/>
      <c r="K94" s="99"/>
      <c r="L94" s="99"/>
      <c r="M94" s="99"/>
    </row>
    <row r="95" spans="1:13" ht="21" x14ac:dyDescent="0.35">
      <c r="A95" s="99"/>
      <c r="B95" s="106"/>
      <c r="D95" s="106"/>
      <c r="E95" s="106"/>
      <c r="F95" s="106"/>
      <c r="G95" s="106"/>
      <c r="H95" s="106"/>
      <c r="I95" s="106"/>
      <c r="J95" s="106"/>
      <c r="K95" s="106"/>
      <c r="L95" s="106"/>
      <c r="M95" s="99"/>
    </row>
    <row r="96" spans="1:13" ht="21" x14ac:dyDescent="0.35">
      <c r="A96" s="99"/>
      <c r="B96" s="106"/>
      <c r="D96" s="106"/>
      <c r="E96" s="106"/>
      <c r="F96" s="106"/>
      <c r="G96" s="106"/>
      <c r="H96" s="106"/>
      <c r="I96" s="106"/>
      <c r="J96" s="106"/>
      <c r="K96" s="106"/>
      <c r="L96" s="106"/>
      <c r="M96" s="99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9E8DA-7937-4005-9B22-FF42F900E149}">
  <dimension ref="A1:N95"/>
  <sheetViews>
    <sheetView view="pageBreakPreview" topLeftCell="A11" zoomScale="60" zoomScaleNormal="73" workbookViewId="0">
      <selection activeCell="M11" sqref="M11"/>
    </sheetView>
  </sheetViews>
  <sheetFormatPr defaultRowHeight="15" x14ac:dyDescent="0.25"/>
  <cols>
    <col min="1" max="1" width="26.140625" customWidth="1"/>
    <col min="3" max="3" width="15.5703125" bestFit="1" customWidth="1"/>
    <col min="6" max="6" width="12.140625" customWidth="1"/>
    <col min="7" max="7" width="25" customWidth="1"/>
    <col min="8" max="8" width="26.28515625" customWidth="1"/>
    <col min="9" max="9" width="18.5703125" customWidth="1"/>
    <col min="11" max="11" width="18.7109375" customWidth="1"/>
    <col min="13" max="13" width="25.28515625" customWidth="1"/>
  </cols>
  <sheetData>
    <row r="1" spans="1:14" ht="28.5" x14ac:dyDescent="0.45">
      <c r="A1" s="107" t="s">
        <v>56</v>
      </c>
      <c r="B1" s="108"/>
      <c r="C1" s="108"/>
      <c r="D1" s="108"/>
      <c r="E1" s="108"/>
      <c r="F1" s="108"/>
      <c r="G1" s="108"/>
      <c r="H1" s="108"/>
      <c r="I1" s="107" t="s">
        <v>61</v>
      </c>
      <c r="J1" s="108"/>
      <c r="K1" s="109"/>
      <c r="L1" s="108"/>
      <c r="M1" s="110">
        <v>45831</v>
      </c>
      <c r="N1" s="111"/>
    </row>
    <row r="2" spans="1:14" ht="28.5" x14ac:dyDescent="0.45">
      <c r="A2" s="108"/>
      <c r="B2" s="112"/>
      <c r="C2" s="108"/>
      <c r="D2" s="108"/>
      <c r="E2" s="108"/>
      <c r="F2" s="108"/>
      <c r="G2" s="108"/>
      <c r="H2" s="108"/>
      <c r="I2" s="108"/>
      <c r="J2" s="108"/>
      <c r="K2" s="113"/>
      <c r="L2" s="108"/>
      <c r="M2" s="108"/>
      <c r="N2" s="111"/>
    </row>
    <row r="3" spans="1:14" ht="28.5" x14ac:dyDescent="0.45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11"/>
    </row>
    <row r="4" spans="1:14" ht="56.25" x14ac:dyDescent="0.45">
      <c r="A4" s="112"/>
      <c r="B4" s="112"/>
      <c r="C4" s="108"/>
      <c r="D4" s="108"/>
      <c r="E4" s="108"/>
      <c r="F4" s="108"/>
      <c r="G4" s="107" t="s">
        <v>1</v>
      </c>
      <c r="H4" s="107"/>
      <c r="I4" s="107" t="s">
        <v>2</v>
      </c>
      <c r="J4" s="107"/>
      <c r="K4" s="114" t="s">
        <v>3</v>
      </c>
      <c r="L4" s="114"/>
      <c r="M4" s="115" t="s">
        <v>52</v>
      </c>
      <c r="N4" s="111"/>
    </row>
    <row r="5" spans="1:14" ht="28.5" x14ac:dyDescent="0.45">
      <c r="A5" s="116">
        <v>45444</v>
      </c>
      <c r="B5" s="112" t="s">
        <v>4</v>
      </c>
      <c r="C5" s="108"/>
      <c r="D5" s="108"/>
      <c r="E5" s="108"/>
      <c r="F5" s="108"/>
      <c r="G5" s="117"/>
      <c r="H5" s="117"/>
      <c r="I5" s="117"/>
      <c r="J5" s="117"/>
      <c r="K5" s="118"/>
      <c r="L5" s="118"/>
      <c r="M5" s="119">
        <v>528.13</v>
      </c>
      <c r="N5" s="111"/>
    </row>
    <row r="6" spans="1:14" ht="28.5" x14ac:dyDescent="0.45">
      <c r="A6" s="120"/>
      <c r="B6" s="112"/>
      <c r="C6" s="112"/>
      <c r="D6" s="112"/>
      <c r="E6" s="112"/>
      <c r="F6" s="112"/>
      <c r="G6" s="121"/>
      <c r="H6" s="121"/>
      <c r="I6" s="121"/>
      <c r="J6" s="121"/>
      <c r="K6" s="121"/>
      <c r="L6" s="121"/>
      <c r="M6" s="121"/>
      <c r="N6" s="111"/>
    </row>
    <row r="7" spans="1:14" ht="28.5" x14ac:dyDescent="0.45">
      <c r="A7" s="120"/>
      <c r="B7" s="111"/>
      <c r="C7" s="108"/>
      <c r="D7" s="108"/>
      <c r="E7" s="108"/>
      <c r="F7" s="108"/>
      <c r="G7" s="117"/>
      <c r="H7" s="117"/>
      <c r="I7" s="117"/>
      <c r="J7" s="117"/>
      <c r="K7" s="122"/>
      <c r="L7" s="117"/>
      <c r="M7" s="117"/>
      <c r="N7" s="111"/>
    </row>
    <row r="8" spans="1:14" ht="28.5" x14ac:dyDescent="0.45">
      <c r="A8" s="120">
        <v>45505</v>
      </c>
      <c r="B8" s="112" t="s">
        <v>60</v>
      </c>
      <c r="C8" s="112"/>
      <c r="D8" s="111"/>
      <c r="E8" s="111"/>
      <c r="F8" s="111"/>
      <c r="G8" s="111"/>
      <c r="H8" s="111"/>
      <c r="I8" s="111"/>
      <c r="J8" s="111"/>
      <c r="K8" s="111"/>
      <c r="L8" s="121"/>
      <c r="M8" s="121"/>
      <c r="N8" s="111"/>
    </row>
    <row r="9" spans="1:14" ht="28.5" x14ac:dyDescent="0.45">
      <c r="A9" s="120"/>
      <c r="B9" s="112"/>
      <c r="C9" s="112"/>
      <c r="D9" s="112" t="s">
        <v>55</v>
      </c>
      <c r="E9" s="112"/>
      <c r="F9" s="112"/>
      <c r="G9" s="121">
        <f>7*15</f>
        <v>105</v>
      </c>
      <c r="H9" s="121"/>
      <c r="I9" s="111"/>
      <c r="J9" s="111"/>
      <c r="K9" s="123">
        <f>G9-I9</f>
        <v>105</v>
      </c>
      <c r="L9" s="121"/>
      <c r="M9" s="121"/>
      <c r="N9" s="111"/>
    </row>
    <row r="10" spans="1:14" ht="28.5" x14ac:dyDescent="0.45">
      <c r="A10" s="120"/>
      <c r="B10" s="112"/>
      <c r="C10" s="112"/>
      <c r="D10" s="112" t="s">
        <v>54</v>
      </c>
      <c r="E10" s="124"/>
      <c r="F10" s="124"/>
      <c r="G10" s="121">
        <v>20</v>
      </c>
      <c r="H10" s="121"/>
      <c r="I10" s="121"/>
      <c r="J10" s="121"/>
      <c r="K10" s="123">
        <f>G10-I10</f>
        <v>20</v>
      </c>
      <c r="L10" s="121"/>
      <c r="M10" s="121"/>
      <c r="N10" s="111"/>
    </row>
    <row r="11" spans="1:14" ht="28.5" x14ac:dyDescent="0.45">
      <c r="A11" s="120"/>
      <c r="B11" s="112"/>
      <c r="C11" s="112"/>
      <c r="D11" s="112"/>
      <c r="E11" s="112"/>
      <c r="F11" s="112"/>
      <c r="G11" s="121"/>
      <c r="H11" s="121"/>
      <c r="I11" s="121"/>
      <c r="J11" s="121"/>
      <c r="K11" s="123"/>
      <c r="L11" s="121"/>
      <c r="M11" s="121"/>
      <c r="N11" s="111"/>
    </row>
    <row r="12" spans="1:14" ht="28.5" x14ac:dyDescent="0.45">
      <c r="A12" s="120">
        <v>45505</v>
      </c>
      <c r="B12" s="112" t="s">
        <v>46</v>
      </c>
      <c r="C12" s="112"/>
      <c r="D12" s="112"/>
      <c r="E12" s="112"/>
      <c r="F12" s="112"/>
      <c r="G12" s="109"/>
      <c r="H12" s="121"/>
      <c r="I12" s="121">
        <v>57.46</v>
      </c>
      <c r="J12" s="111"/>
      <c r="K12" s="122">
        <f t="shared" ref="K12:K19" si="0">G12-I12</f>
        <v>-57.46</v>
      </c>
      <c r="L12" s="121"/>
      <c r="M12" s="121"/>
      <c r="N12" s="111"/>
    </row>
    <row r="13" spans="1:14" ht="28.5" x14ac:dyDescent="0.45">
      <c r="A13" s="120"/>
      <c r="B13" s="112"/>
      <c r="C13" s="112"/>
      <c r="D13" s="112"/>
      <c r="E13" s="112"/>
      <c r="F13" s="112"/>
      <c r="G13" s="121"/>
      <c r="H13" s="121"/>
      <c r="I13" s="121"/>
      <c r="J13" s="121"/>
      <c r="K13" s="122"/>
      <c r="L13" s="121"/>
      <c r="M13" s="121"/>
      <c r="N13" s="111"/>
    </row>
    <row r="14" spans="1:14" ht="28.5" x14ac:dyDescent="0.45">
      <c r="A14" s="120"/>
      <c r="B14" s="112"/>
      <c r="C14" s="112"/>
      <c r="D14" s="112"/>
      <c r="E14" s="112"/>
      <c r="F14" s="112"/>
      <c r="G14" s="121"/>
      <c r="H14" s="121"/>
      <c r="I14" s="121"/>
      <c r="J14" s="121"/>
      <c r="K14" s="122"/>
      <c r="L14" s="121"/>
      <c r="M14" s="121"/>
      <c r="N14" s="111"/>
    </row>
    <row r="15" spans="1:14" ht="28.5" x14ac:dyDescent="0.45">
      <c r="A15" s="126"/>
      <c r="B15" s="127"/>
      <c r="C15" s="127"/>
      <c r="D15" s="127"/>
      <c r="E15" s="127"/>
      <c r="F15" s="127"/>
      <c r="G15" s="128"/>
      <c r="H15" s="128"/>
      <c r="I15" s="128"/>
      <c r="J15" s="128"/>
      <c r="K15" s="122"/>
      <c r="L15" s="128"/>
      <c r="M15" s="128"/>
      <c r="N15" s="109"/>
    </row>
    <row r="16" spans="1:14" ht="28.5" x14ac:dyDescent="0.45">
      <c r="A16" s="120">
        <v>45444</v>
      </c>
      <c r="B16" s="112" t="s">
        <v>53</v>
      </c>
      <c r="C16" s="112"/>
      <c r="D16" s="112"/>
      <c r="E16" s="112"/>
      <c r="F16" s="112"/>
      <c r="G16" s="121"/>
      <c r="H16" s="121"/>
      <c r="I16" s="121">
        <v>12</v>
      </c>
      <c r="J16" s="111"/>
      <c r="K16" s="122">
        <f t="shared" si="0"/>
        <v>-12</v>
      </c>
      <c r="L16" s="121"/>
      <c r="M16" s="121"/>
      <c r="N16" s="111"/>
    </row>
    <row r="17" spans="1:14" ht="28.5" x14ac:dyDescent="0.45">
      <c r="A17" s="120"/>
      <c r="B17" s="112"/>
      <c r="C17" s="112" t="s">
        <v>47</v>
      </c>
      <c r="D17" s="112"/>
      <c r="E17" s="112"/>
      <c r="F17" s="112"/>
      <c r="G17" s="121"/>
      <c r="H17" s="121"/>
      <c r="I17" s="121">
        <v>20.7</v>
      </c>
      <c r="J17" s="121"/>
      <c r="K17" s="122">
        <f t="shared" si="0"/>
        <v>-20.7</v>
      </c>
      <c r="L17" s="121"/>
      <c r="M17" s="121"/>
      <c r="N17" s="111"/>
    </row>
    <row r="18" spans="1:14" ht="28.5" x14ac:dyDescent="0.45">
      <c r="A18" s="120"/>
      <c r="B18" s="112"/>
      <c r="C18" s="112"/>
      <c r="D18" s="112"/>
      <c r="E18" s="112"/>
      <c r="F18" s="112"/>
      <c r="G18" s="121"/>
      <c r="H18" s="121"/>
      <c r="I18" s="121"/>
      <c r="J18" s="121"/>
      <c r="K18" s="122"/>
      <c r="L18" s="121"/>
      <c r="M18" s="121"/>
      <c r="N18" s="111"/>
    </row>
    <row r="19" spans="1:14" ht="28.5" x14ac:dyDescent="0.45">
      <c r="A19" s="120">
        <v>45809</v>
      </c>
      <c r="B19" s="112" t="s">
        <v>22</v>
      </c>
      <c r="C19" s="112"/>
      <c r="D19" s="112"/>
      <c r="E19" s="112"/>
      <c r="F19" s="112"/>
      <c r="G19" s="121"/>
      <c r="H19" s="121"/>
      <c r="I19" s="121">
        <v>15</v>
      </c>
      <c r="J19" s="121"/>
      <c r="K19" s="122">
        <f t="shared" si="0"/>
        <v>-15</v>
      </c>
      <c r="L19" s="121"/>
      <c r="M19" s="121"/>
      <c r="N19" s="111"/>
    </row>
    <row r="20" spans="1:14" ht="28.5" x14ac:dyDescent="0.45">
      <c r="A20" s="120"/>
      <c r="B20" s="112"/>
      <c r="C20" s="112"/>
      <c r="D20" s="112"/>
      <c r="E20" s="112"/>
      <c r="F20" s="112"/>
      <c r="G20" s="121"/>
      <c r="H20" s="121"/>
      <c r="I20" s="121"/>
      <c r="J20" s="121"/>
      <c r="K20" s="122"/>
      <c r="L20" s="121"/>
      <c r="M20" s="121"/>
      <c r="N20" s="111"/>
    </row>
    <row r="21" spans="1:14" ht="28.5" x14ac:dyDescent="0.45">
      <c r="A21" s="120"/>
      <c r="B21" s="112"/>
      <c r="C21" s="112"/>
      <c r="D21" s="112"/>
      <c r="E21" s="112"/>
      <c r="F21" s="112"/>
      <c r="G21" s="121"/>
      <c r="H21" s="121"/>
      <c r="I21" s="121"/>
      <c r="J21" s="121"/>
      <c r="K21" s="121"/>
      <c r="L21" s="121"/>
      <c r="M21" s="121"/>
      <c r="N21" s="111"/>
    </row>
    <row r="22" spans="1:14" ht="28.5" x14ac:dyDescent="0.45">
      <c r="A22" s="120"/>
      <c r="B22" s="112"/>
      <c r="C22" s="112"/>
      <c r="D22" s="112"/>
      <c r="E22" s="112"/>
      <c r="F22" s="112"/>
      <c r="G22" s="121"/>
      <c r="H22" s="121"/>
      <c r="I22" s="121"/>
      <c r="J22" s="121"/>
      <c r="K22" s="121"/>
      <c r="L22" s="121"/>
      <c r="M22" s="121"/>
      <c r="N22" s="111"/>
    </row>
    <row r="23" spans="1:14" ht="28.5" x14ac:dyDescent="0.45">
      <c r="A23" s="112"/>
      <c r="B23" s="112" t="s">
        <v>13</v>
      </c>
      <c r="C23" s="112"/>
      <c r="D23" s="112"/>
      <c r="E23" s="112"/>
      <c r="F23" s="112"/>
      <c r="G23" s="123">
        <f>SUM(G6:G22)</f>
        <v>125</v>
      </c>
      <c r="H23" s="121"/>
      <c r="I23" s="122">
        <f>SUM(I6:I22)</f>
        <v>105.16000000000001</v>
      </c>
      <c r="J23" s="121"/>
      <c r="K23" s="129">
        <f>SUM(K7:K22)</f>
        <v>19.839999999999989</v>
      </c>
      <c r="L23" s="121"/>
      <c r="M23" s="130">
        <f>(G23-I23)+M5</f>
        <v>547.97</v>
      </c>
      <c r="N23" s="111"/>
    </row>
    <row r="24" spans="1:14" ht="28.5" x14ac:dyDescent="0.45">
      <c r="A24" s="112"/>
      <c r="B24" s="112"/>
      <c r="C24" s="112"/>
      <c r="D24" s="112"/>
      <c r="E24" s="112"/>
      <c r="F24" s="112"/>
      <c r="G24" s="121"/>
      <c r="H24" s="121"/>
      <c r="I24" s="121"/>
      <c r="J24" s="121"/>
      <c r="K24" s="121"/>
      <c r="L24" s="121"/>
      <c r="M24" s="121"/>
      <c r="N24" s="111"/>
    </row>
    <row r="25" spans="1:14" ht="29.25" thickBot="1" x14ac:dyDescent="0.5">
      <c r="A25" s="112"/>
      <c r="B25" s="111"/>
      <c r="C25" s="111"/>
      <c r="D25" s="111"/>
      <c r="E25" s="112"/>
      <c r="F25" s="112"/>
      <c r="G25" s="121"/>
      <c r="H25" s="121"/>
      <c r="I25" s="121"/>
      <c r="J25" s="121"/>
      <c r="K25" s="121"/>
      <c r="L25" s="121"/>
      <c r="M25" s="121"/>
      <c r="N25" s="111"/>
    </row>
    <row r="26" spans="1:14" ht="28.5" x14ac:dyDescent="0.45">
      <c r="A26" s="112"/>
      <c r="B26" s="112"/>
      <c r="C26" s="112"/>
      <c r="D26" s="112"/>
      <c r="E26" s="112"/>
      <c r="F26" s="112"/>
      <c r="G26" s="121"/>
      <c r="H26" s="121"/>
      <c r="I26" s="121"/>
      <c r="J26" s="121"/>
      <c r="K26" s="131" t="s">
        <v>40</v>
      </c>
      <c r="L26" s="132"/>
      <c r="M26" s="133"/>
      <c r="N26" s="111"/>
    </row>
    <row r="27" spans="1:14" ht="29.25" thickBot="1" x14ac:dyDescent="0.5">
      <c r="A27" s="116">
        <v>45465</v>
      </c>
      <c r="B27" s="112" t="s">
        <v>14</v>
      </c>
      <c r="C27" s="112"/>
      <c r="D27" s="112"/>
      <c r="E27" s="111"/>
      <c r="F27" s="111"/>
      <c r="G27" s="111"/>
      <c r="H27" s="111"/>
      <c r="I27" s="111"/>
      <c r="J27" s="121"/>
      <c r="K27" s="134" t="s">
        <v>51</v>
      </c>
      <c r="L27" s="135"/>
      <c r="M27" s="136">
        <f>M5+K23</f>
        <v>547.97</v>
      </c>
      <c r="N27" s="111"/>
    </row>
    <row r="28" spans="1:14" ht="28.5" x14ac:dyDescent="0.45">
      <c r="A28" s="112"/>
      <c r="B28" s="112"/>
      <c r="C28" s="112"/>
      <c r="D28" s="112"/>
      <c r="E28" s="112"/>
      <c r="F28" s="112"/>
      <c r="G28" s="121"/>
      <c r="H28" s="121"/>
      <c r="I28" s="121"/>
      <c r="J28" s="121"/>
      <c r="K28" s="121"/>
      <c r="L28" s="121"/>
      <c r="M28" s="121"/>
      <c r="N28" s="111"/>
    </row>
    <row r="29" spans="1:14" ht="28.5" x14ac:dyDescent="0.45">
      <c r="A29" s="112"/>
      <c r="B29" s="112" t="s">
        <v>15</v>
      </c>
      <c r="C29" s="112"/>
      <c r="D29" s="112"/>
      <c r="E29" s="112"/>
      <c r="F29" s="112"/>
      <c r="G29" s="121"/>
      <c r="H29" s="121"/>
      <c r="I29" s="121"/>
      <c r="J29" s="121"/>
      <c r="K29" s="137">
        <f>M23-M5</f>
        <v>19.840000000000032</v>
      </c>
      <c r="L29" s="121"/>
      <c r="M29" s="121"/>
      <c r="N29" s="111"/>
    </row>
    <row r="30" spans="1:14" ht="28.5" x14ac:dyDescent="0.45">
      <c r="A30" s="138"/>
      <c r="B30" s="109"/>
      <c r="C30" s="109"/>
      <c r="D30" s="109"/>
      <c r="E30" s="139"/>
      <c r="F30" s="139"/>
      <c r="G30" s="128"/>
      <c r="H30" s="128"/>
      <c r="I30" s="128"/>
      <c r="J30" s="128"/>
      <c r="K30" s="128"/>
      <c r="L30" s="128"/>
      <c r="M30" s="128"/>
      <c r="N30" s="109"/>
    </row>
    <row r="31" spans="1:14" ht="28.5" x14ac:dyDescent="0.45">
      <c r="A31" s="138"/>
      <c r="B31" s="138"/>
      <c r="C31" s="138"/>
      <c r="D31" s="138"/>
      <c r="E31" s="140"/>
      <c r="F31" s="141"/>
      <c r="G31" s="141"/>
      <c r="H31" s="142"/>
      <c r="I31" s="141"/>
      <c r="J31" s="109"/>
      <c r="K31" s="141"/>
      <c r="L31" s="128"/>
      <c r="M31" s="143"/>
      <c r="N31" s="109"/>
    </row>
    <row r="32" spans="1:14" ht="28.5" x14ac:dyDescent="0.45">
      <c r="A32" s="127" t="s">
        <v>17</v>
      </c>
      <c r="B32" s="138"/>
      <c r="C32" s="138"/>
      <c r="D32" s="138"/>
      <c r="E32" s="144"/>
      <c r="F32" s="145"/>
      <c r="G32" s="145"/>
      <c r="H32" s="142"/>
      <c r="I32" s="145"/>
      <c r="J32" s="109"/>
      <c r="K32" s="145"/>
      <c r="L32" s="128"/>
      <c r="M32" s="146"/>
      <c r="N32" s="109"/>
    </row>
    <row r="33" spans="1:14" ht="28.5" x14ac:dyDescent="0.45">
      <c r="A33" s="147">
        <v>45831</v>
      </c>
      <c r="B33" s="138"/>
      <c r="C33" s="138"/>
      <c r="D33" s="138"/>
      <c r="E33" s="144"/>
      <c r="F33" s="145"/>
      <c r="G33" s="145"/>
      <c r="H33" s="148"/>
      <c r="I33" s="145"/>
      <c r="J33" s="109"/>
      <c r="K33" s="145"/>
      <c r="L33" s="128"/>
      <c r="M33" s="146"/>
      <c r="N33" s="109"/>
    </row>
    <row r="34" spans="1:14" ht="28.5" x14ac:dyDescent="0.45">
      <c r="A34" s="109"/>
      <c r="B34" s="109"/>
      <c r="C34" s="109"/>
      <c r="D34" s="109"/>
      <c r="E34" s="109"/>
      <c r="F34" s="109"/>
      <c r="G34" s="109"/>
      <c r="H34" s="109"/>
      <c r="I34" s="145"/>
      <c r="J34" s="109"/>
      <c r="K34" s="109"/>
      <c r="L34" s="109"/>
      <c r="M34" s="109"/>
      <c r="N34" s="109"/>
    </row>
    <row r="35" spans="1:14" ht="28.5" x14ac:dyDescent="0.45">
      <c r="A35" s="109"/>
      <c r="B35" s="109"/>
      <c r="C35" s="109"/>
      <c r="D35" s="109"/>
      <c r="E35" s="109"/>
      <c r="F35" s="109"/>
      <c r="G35" s="149">
        <v>45465</v>
      </c>
      <c r="H35" s="109"/>
      <c r="I35" s="162">
        <v>45831</v>
      </c>
      <c r="J35" s="109"/>
      <c r="L35" s="109"/>
      <c r="M35" s="150"/>
      <c r="N35" s="109"/>
    </row>
    <row r="36" spans="1:14" ht="28.5" x14ac:dyDescent="0.45">
      <c r="A36" s="109"/>
      <c r="B36" s="109"/>
      <c r="C36" s="138" t="s">
        <v>18</v>
      </c>
      <c r="D36" s="109"/>
      <c r="E36" s="109"/>
      <c r="F36" s="151"/>
      <c r="G36" s="157">
        <v>528.13</v>
      </c>
      <c r="H36" s="152"/>
      <c r="I36" s="153">
        <v>547.97</v>
      </c>
      <c r="J36" s="109"/>
      <c r="L36" s="109"/>
      <c r="M36" s="154"/>
      <c r="N36" s="109"/>
    </row>
    <row r="37" spans="1:14" ht="28.5" x14ac:dyDescent="0.45">
      <c r="A37" s="127"/>
      <c r="B37" s="109"/>
      <c r="C37" s="109" t="s">
        <v>48</v>
      </c>
      <c r="D37" s="155"/>
      <c r="E37" s="109"/>
      <c r="F37" s="156"/>
      <c r="G37" s="163"/>
      <c r="H37" s="158"/>
      <c r="I37" s="145"/>
      <c r="J37" s="109"/>
      <c r="K37" s="159"/>
      <c r="L37" s="109"/>
      <c r="M37" s="154"/>
      <c r="N37" s="109"/>
    </row>
    <row r="38" spans="1:14" ht="28.5" x14ac:dyDescent="0.45">
      <c r="A38" s="127"/>
      <c r="B38" s="109"/>
      <c r="C38" s="109"/>
      <c r="D38" s="155"/>
      <c r="E38" s="109"/>
      <c r="F38" s="156"/>
      <c r="G38" s="145"/>
      <c r="H38" s="158"/>
      <c r="I38" s="145"/>
      <c r="J38" s="109"/>
      <c r="K38" s="158"/>
      <c r="L38" s="109"/>
      <c r="M38" s="158"/>
      <c r="N38" s="109"/>
    </row>
    <row r="39" spans="1:14" ht="28.5" x14ac:dyDescent="0.45">
      <c r="A39" s="127"/>
      <c r="B39" s="172" t="s">
        <v>49</v>
      </c>
      <c r="C39" s="172" t="s">
        <v>50</v>
      </c>
      <c r="D39" s="172"/>
      <c r="E39" s="172"/>
      <c r="F39" s="173"/>
      <c r="G39" s="174"/>
      <c r="H39" s="173"/>
      <c r="I39" s="145"/>
      <c r="J39" s="160"/>
      <c r="K39" s="109"/>
      <c r="L39" s="161"/>
      <c r="M39" s="109"/>
      <c r="N39" s="109"/>
    </row>
    <row r="40" spans="1:14" ht="21" x14ac:dyDescent="0.35">
      <c r="A40" s="4"/>
      <c r="B40" s="99"/>
      <c r="C40" s="9"/>
      <c r="D40" s="99"/>
      <c r="E40" s="99"/>
      <c r="F40" s="104"/>
      <c r="G40" s="101"/>
      <c r="H40" s="98"/>
      <c r="I40" s="100"/>
      <c r="J40" s="105"/>
      <c r="L40" s="99"/>
      <c r="N40" s="99"/>
    </row>
    <row r="41" spans="1:14" ht="21" x14ac:dyDescent="0.35">
      <c r="A41" s="4"/>
      <c r="B41" s="99"/>
      <c r="C41" s="9"/>
      <c r="D41" s="103"/>
      <c r="E41" s="99"/>
      <c r="F41" s="104"/>
      <c r="G41" s="101"/>
      <c r="H41" s="98"/>
      <c r="I41" s="100"/>
      <c r="J41" s="105"/>
      <c r="L41" s="99"/>
      <c r="N41" s="99"/>
    </row>
    <row r="42" spans="1:14" ht="21" x14ac:dyDescent="0.35">
      <c r="A42" s="4"/>
      <c r="B42" s="99"/>
      <c r="C42" s="99"/>
      <c r="D42" s="103"/>
      <c r="E42" s="99"/>
      <c r="F42" s="104"/>
      <c r="G42" s="101"/>
      <c r="H42" s="98"/>
      <c r="I42" s="100"/>
      <c r="J42" s="105"/>
      <c r="L42" s="99"/>
      <c r="N42" s="99"/>
    </row>
    <row r="43" spans="1:14" ht="21" x14ac:dyDescent="0.35">
      <c r="A43" s="4"/>
      <c r="B43" s="99"/>
      <c r="C43" s="99"/>
      <c r="D43" s="103"/>
      <c r="E43" s="99"/>
      <c r="F43" s="104"/>
      <c r="G43" s="101"/>
      <c r="H43" s="98"/>
      <c r="I43" s="102"/>
      <c r="J43" s="99"/>
      <c r="K43" s="98"/>
      <c r="L43" s="99"/>
      <c r="M43" s="98"/>
      <c r="N43" s="99"/>
    </row>
    <row r="44" spans="1:14" ht="21" x14ac:dyDescent="0.35">
      <c r="A44" s="99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</row>
    <row r="45" spans="1:14" ht="21" x14ac:dyDescent="0.35">
      <c r="A45" s="99"/>
      <c r="B45" s="106"/>
      <c r="D45" s="106"/>
      <c r="E45" s="106"/>
      <c r="F45" s="106"/>
      <c r="G45" s="106"/>
      <c r="H45" s="106"/>
      <c r="I45" s="106"/>
      <c r="J45" s="106"/>
      <c r="K45" s="106"/>
      <c r="L45" s="106"/>
      <c r="M45" s="99"/>
      <c r="N45" s="99"/>
    </row>
    <row r="46" spans="1:14" ht="21" x14ac:dyDescent="0.35">
      <c r="A46" s="99"/>
      <c r="B46" s="106"/>
      <c r="D46" s="106"/>
      <c r="E46" s="106"/>
      <c r="F46" s="106"/>
      <c r="G46" s="106"/>
      <c r="H46" s="106"/>
      <c r="I46" s="106"/>
      <c r="J46" s="106"/>
      <c r="K46" s="106"/>
      <c r="L46" s="106"/>
      <c r="M46" s="99"/>
      <c r="N46" s="99"/>
    </row>
    <row r="47" spans="1:14" ht="28.5" x14ac:dyDescent="0.45">
      <c r="A47" s="107"/>
      <c r="B47" s="108"/>
      <c r="C47" s="108"/>
      <c r="D47" s="108"/>
      <c r="E47" s="108"/>
      <c r="F47" s="108"/>
      <c r="G47" s="108"/>
      <c r="H47" s="108"/>
      <c r="I47" s="107"/>
      <c r="J47" s="108"/>
      <c r="K47" s="109"/>
      <c r="L47" s="108"/>
      <c r="M47" s="164"/>
      <c r="N47" s="111"/>
    </row>
    <row r="48" spans="1:14" ht="28.5" x14ac:dyDescent="0.45">
      <c r="A48" s="108"/>
      <c r="B48" s="112"/>
      <c r="C48" s="108"/>
      <c r="D48" s="108"/>
      <c r="E48" s="108"/>
      <c r="F48" s="108"/>
      <c r="G48" s="108"/>
      <c r="H48" s="108"/>
      <c r="I48" s="108"/>
      <c r="J48" s="108"/>
      <c r="K48" s="113"/>
      <c r="L48" s="108"/>
      <c r="M48" s="108"/>
      <c r="N48" s="111"/>
    </row>
    <row r="49" spans="1:14" ht="28.5" x14ac:dyDescent="0.45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11"/>
    </row>
    <row r="50" spans="1:14" ht="28.5" x14ac:dyDescent="0.45">
      <c r="A50" s="112"/>
      <c r="B50" s="112"/>
      <c r="C50" s="108"/>
      <c r="D50" s="108"/>
      <c r="E50" s="108"/>
      <c r="F50" s="108"/>
      <c r="G50" s="107"/>
      <c r="H50" s="107"/>
      <c r="I50" s="107"/>
      <c r="J50" s="107"/>
      <c r="K50" s="114"/>
      <c r="L50" s="114"/>
      <c r="M50" s="115"/>
      <c r="N50" s="111"/>
    </row>
    <row r="51" spans="1:14" ht="28.5" x14ac:dyDescent="0.45">
      <c r="A51" s="116"/>
      <c r="B51" s="112"/>
      <c r="C51" s="108"/>
      <c r="D51" s="108"/>
      <c r="E51" s="108"/>
      <c r="F51" s="108"/>
      <c r="G51" s="117"/>
      <c r="H51" s="117"/>
      <c r="I51" s="117"/>
      <c r="J51" s="117"/>
      <c r="K51" s="118"/>
      <c r="L51" s="118"/>
      <c r="M51" s="118"/>
      <c r="N51" s="111"/>
    </row>
    <row r="52" spans="1:14" ht="28.5" x14ac:dyDescent="0.45">
      <c r="A52" s="120"/>
      <c r="B52" s="112"/>
      <c r="C52" s="112"/>
      <c r="D52" s="112"/>
      <c r="E52" s="112"/>
      <c r="F52" s="112"/>
      <c r="G52" s="121"/>
      <c r="H52" s="121"/>
      <c r="I52" s="121"/>
      <c r="J52" s="121"/>
      <c r="K52" s="121"/>
      <c r="L52" s="121"/>
      <c r="M52" s="121"/>
      <c r="N52" s="111"/>
    </row>
    <row r="53" spans="1:14" ht="28.5" x14ac:dyDescent="0.45">
      <c r="A53" s="120"/>
      <c r="B53" s="111"/>
      <c r="C53" s="108"/>
      <c r="D53" s="108"/>
      <c r="E53" s="108"/>
      <c r="F53" s="108"/>
      <c r="G53" s="117"/>
      <c r="H53" s="117"/>
      <c r="I53" s="117"/>
      <c r="J53" s="117"/>
      <c r="K53" s="122"/>
      <c r="L53" s="117"/>
      <c r="M53" s="117"/>
      <c r="N53" s="111"/>
    </row>
    <row r="54" spans="1:14" ht="28.5" x14ac:dyDescent="0.45">
      <c r="A54" s="120"/>
      <c r="B54" s="112"/>
      <c r="C54" s="112"/>
      <c r="D54" s="111"/>
      <c r="E54" s="111"/>
      <c r="F54" s="111"/>
      <c r="G54" s="111"/>
      <c r="H54" s="111"/>
      <c r="I54" s="111"/>
      <c r="J54" s="111"/>
      <c r="K54" s="111"/>
      <c r="L54" s="121"/>
      <c r="M54" s="121"/>
      <c r="N54" s="111"/>
    </row>
    <row r="55" spans="1:14" ht="28.5" x14ac:dyDescent="0.45">
      <c r="A55" s="120"/>
      <c r="B55" s="112"/>
      <c r="C55" s="112"/>
      <c r="D55" s="112"/>
      <c r="E55" s="112"/>
      <c r="F55" s="112"/>
      <c r="G55" s="121"/>
      <c r="H55" s="121"/>
      <c r="I55" s="111"/>
      <c r="J55" s="111"/>
      <c r="K55" s="123"/>
      <c r="L55" s="121"/>
      <c r="M55" s="121"/>
      <c r="N55" s="111"/>
    </row>
    <row r="56" spans="1:14" ht="28.5" x14ac:dyDescent="0.45">
      <c r="A56" s="120"/>
      <c r="B56" s="112"/>
      <c r="C56" s="112"/>
      <c r="D56" s="112"/>
      <c r="E56" s="124"/>
      <c r="F56" s="124"/>
      <c r="G56" s="121"/>
      <c r="H56" s="121"/>
      <c r="I56" s="121"/>
      <c r="J56" s="121"/>
      <c r="K56" s="123"/>
      <c r="L56" s="121"/>
      <c r="M56" s="121"/>
      <c r="N56" s="111"/>
    </row>
    <row r="57" spans="1:14" ht="28.5" x14ac:dyDescent="0.45">
      <c r="A57" s="120"/>
      <c r="B57" s="112"/>
      <c r="C57" s="112"/>
      <c r="D57" s="112"/>
      <c r="E57" s="112"/>
      <c r="F57" s="112"/>
      <c r="G57" s="121"/>
      <c r="H57" s="121"/>
      <c r="I57" s="121"/>
      <c r="J57" s="121"/>
      <c r="K57" s="123"/>
      <c r="L57" s="121"/>
      <c r="M57" s="121"/>
      <c r="N57" s="111"/>
    </row>
    <row r="58" spans="1:14" ht="28.5" x14ac:dyDescent="0.45">
      <c r="A58" s="120"/>
      <c r="B58" s="112"/>
      <c r="C58" s="112"/>
      <c r="D58" s="112"/>
      <c r="E58" s="112"/>
      <c r="F58" s="112"/>
      <c r="G58" s="109"/>
      <c r="H58" s="121"/>
      <c r="I58" s="121"/>
      <c r="J58" s="111"/>
      <c r="K58" s="122"/>
      <c r="L58" s="121"/>
      <c r="M58" s="121"/>
      <c r="N58" s="111"/>
    </row>
    <row r="59" spans="1:14" ht="28.5" x14ac:dyDescent="0.45">
      <c r="A59" s="120"/>
      <c r="B59" s="112"/>
      <c r="C59" s="125"/>
      <c r="D59" s="112"/>
      <c r="E59" s="112"/>
      <c r="F59" s="112"/>
      <c r="G59" s="109"/>
      <c r="H59" s="121"/>
      <c r="I59" s="121"/>
      <c r="J59" s="111"/>
      <c r="K59" s="122"/>
      <c r="L59" s="121"/>
      <c r="M59" s="121"/>
      <c r="N59" s="111"/>
    </row>
    <row r="60" spans="1:14" ht="28.5" x14ac:dyDescent="0.45">
      <c r="A60" s="120"/>
      <c r="B60" s="112"/>
      <c r="C60" s="112"/>
      <c r="D60" s="112"/>
      <c r="E60" s="112"/>
      <c r="F60" s="112"/>
      <c r="G60" s="121"/>
      <c r="H60" s="121"/>
      <c r="I60" s="121"/>
      <c r="J60" s="121"/>
      <c r="K60" s="122"/>
      <c r="L60" s="121"/>
      <c r="M60" s="121"/>
      <c r="N60" s="111"/>
    </row>
    <row r="61" spans="1:14" ht="28.5" x14ac:dyDescent="0.45">
      <c r="A61" s="120"/>
      <c r="B61" s="112"/>
      <c r="C61" s="112"/>
      <c r="D61" s="112"/>
      <c r="E61" s="112"/>
      <c r="F61" s="112"/>
      <c r="G61" s="121"/>
      <c r="H61" s="121"/>
      <c r="I61" s="121"/>
      <c r="J61" s="121"/>
      <c r="K61" s="122"/>
      <c r="L61" s="121"/>
      <c r="M61" s="121"/>
      <c r="N61" s="111"/>
    </row>
    <row r="62" spans="1:14" ht="28.5" x14ac:dyDescent="0.45">
      <c r="A62" s="120"/>
      <c r="B62" s="112"/>
      <c r="C62" s="112"/>
      <c r="D62" s="112"/>
      <c r="E62" s="112"/>
      <c r="F62" s="112"/>
      <c r="G62" s="121"/>
      <c r="H62" s="121"/>
      <c r="I62" s="121"/>
      <c r="J62" s="121"/>
      <c r="K62" s="122"/>
      <c r="L62" s="121"/>
      <c r="M62" s="121"/>
      <c r="N62" s="111"/>
    </row>
    <row r="63" spans="1:14" ht="28.5" x14ac:dyDescent="0.45">
      <c r="A63" s="120"/>
      <c r="B63" s="112"/>
      <c r="C63" s="112"/>
      <c r="D63" s="112"/>
      <c r="E63" s="112"/>
      <c r="F63" s="112"/>
      <c r="G63" s="121"/>
      <c r="H63" s="121"/>
      <c r="I63" s="121"/>
      <c r="J63" s="121"/>
      <c r="K63" s="122"/>
      <c r="L63" s="121"/>
      <c r="M63" s="121"/>
      <c r="N63" s="111"/>
    </row>
    <row r="64" spans="1:14" ht="28.5" x14ac:dyDescent="0.45">
      <c r="A64" s="126"/>
      <c r="B64" s="127"/>
      <c r="C64" s="127"/>
      <c r="D64" s="127"/>
      <c r="E64" s="127"/>
      <c r="F64" s="127"/>
      <c r="G64" s="128"/>
      <c r="H64" s="128"/>
      <c r="I64" s="128"/>
      <c r="J64" s="128"/>
      <c r="K64" s="122"/>
      <c r="L64" s="128"/>
      <c r="M64" s="128"/>
      <c r="N64" s="109"/>
    </row>
    <row r="65" spans="1:14" ht="28.5" x14ac:dyDescent="0.45">
      <c r="A65" s="120"/>
      <c r="B65" s="112"/>
      <c r="C65" s="112"/>
      <c r="D65" s="112"/>
      <c r="E65" s="112"/>
      <c r="F65" s="112"/>
      <c r="G65" s="121"/>
      <c r="H65" s="121"/>
      <c r="I65" s="121"/>
      <c r="J65" s="111"/>
      <c r="K65" s="122"/>
      <c r="L65" s="121"/>
      <c r="M65" s="121"/>
      <c r="N65" s="111"/>
    </row>
    <row r="66" spans="1:14" ht="28.5" x14ac:dyDescent="0.45">
      <c r="A66" s="120"/>
      <c r="B66" s="112"/>
      <c r="C66" s="112"/>
      <c r="D66" s="112"/>
      <c r="E66" s="112"/>
      <c r="F66" s="112"/>
      <c r="G66" s="121"/>
      <c r="H66" s="121"/>
      <c r="I66" s="121"/>
      <c r="J66" s="121"/>
      <c r="K66" s="122"/>
      <c r="L66" s="121"/>
      <c r="M66" s="121"/>
      <c r="N66" s="111"/>
    </row>
    <row r="67" spans="1:14" ht="28.5" x14ac:dyDescent="0.45">
      <c r="A67" s="120"/>
      <c r="B67" s="112"/>
      <c r="C67" s="112"/>
      <c r="D67" s="112"/>
      <c r="E67" s="112"/>
      <c r="F67" s="112"/>
      <c r="G67" s="121"/>
      <c r="H67" s="121"/>
      <c r="I67" s="121"/>
      <c r="J67" s="121"/>
      <c r="K67" s="122"/>
      <c r="L67" s="121"/>
      <c r="M67" s="121"/>
      <c r="N67" s="111"/>
    </row>
    <row r="68" spans="1:14" ht="28.5" x14ac:dyDescent="0.45">
      <c r="A68" s="120"/>
      <c r="B68" s="112"/>
      <c r="C68" s="112"/>
      <c r="D68" s="112"/>
      <c r="E68" s="112"/>
      <c r="F68" s="112"/>
      <c r="G68" s="121"/>
      <c r="H68" s="121"/>
      <c r="I68" s="121"/>
      <c r="J68" s="121"/>
      <c r="K68" s="122"/>
      <c r="L68" s="121"/>
      <c r="M68" s="121"/>
      <c r="N68" s="111"/>
    </row>
    <row r="69" spans="1:14" ht="28.5" x14ac:dyDescent="0.45">
      <c r="A69" s="120"/>
      <c r="B69" s="112"/>
      <c r="C69" s="112"/>
      <c r="D69" s="112"/>
      <c r="E69" s="112"/>
      <c r="F69" s="112"/>
      <c r="G69" s="121"/>
      <c r="H69" s="121"/>
      <c r="I69" s="121"/>
      <c r="J69" s="121"/>
      <c r="K69" s="122"/>
      <c r="L69" s="121"/>
      <c r="M69" s="121"/>
      <c r="N69" s="111"/>
    </row>
    <row r="70" spans="1:14" ht="28.5" x14ac:dyDescent="0.45">
      <c r="A70" s="120"/>
      <c r="B70" s="112"/>
      <c r="C70" s="112"/>
      <c r="D70" s="112"/>
      <c r="E70" s="112"/>
      <c r="F70" s="112"/>
      <c r="G70" s="121"/>
      <c r="H70" s="121"/>
      <c r="I70" s="121"/>
      <c r="J70" s="121"/>
      <c r="K70" s="121"/>
      <c r="L70" s="121"/>
      <c r="M70" s="121"/>
      <c r="N70" s="111"/>
    </row>
    <row r="71" spans="1:14" ht="28.5" x14ac:dyDescent="0.45">
      <c r="A71" s="120"/>
      <c r="B71" s="112"/>
      <c r="C71" s="112"/>
      <c r="D71" s="112"/>
      <c r="E71" s="112"/>
      <c r="F71" s="112"/>
      <c r="G71" s="121"/>
      <c r="H71" s="121"/>
      <c r="I71" s="121"/>
      <c r="J71" s="121"/>
      <c r="K71" s="121"/>
      <c r="L71" s="121"/>
      <c r="M71" s="121"/>
      <c r="N71" s="111"/>
    </row>
    <row r="72" spans="1:14" ht="28.5" x14ac:dyDescent="0.45">
      <c r="A72" s="112"/>
      <c r="B72" s="112"/>
      <c r="C72" s="112"/>
      <c r="D72" s="112"/>
      <c r="E72" s="112"/>
      <c r="F72" s="112"/>
      <c r="G72" s="123"/>
      <c r="H72" s="121"/>
      <c r="I72" s="122"/>
      <c r="J72" s="121"/>
      <c r="K72" s="122"/>
      <c r="L72" s="121"/>
      <c r="M72" s="121"/>
      <c r="N72" s="111"/>
    </row>
    <row r="73" spans="1:14" ht="28.5" x14ac:dyDescent="0.45">
      <c r="A73" s="112"/>
      <c r="B73" s="112"/>
      <c r="C73" s="112"/>
      <c r="D73" s="112"/>
      <c r="E73" s="112"/>
      <c r="F73" s="112"/>
      <c r="G73" s="121"/>
      <c r="H73" s="121"/>
      <c r="I73" s="121"/>
      <c r="J73" s="121"/>
      <c r="K73" s="121"/>
      <c r="L73" s="121"/>
      <c r="M73" s="121"/>
      <c r="N73" s="111"/>
    </row>
    <row r="74" spans="1:14" ht="29.25" thickBot="1" x14ac:dyDescent="0.5">
      <c r="A74" s="112"/>
      <c r="B74" s="111"/>
      <c r="C74" s="111"/>
      <c r="D74" s="111"/>
      <c r="E74" s="112"/>
      <c r="F74" s="112"/>
      <c r="G74" s="121"/>
      <c r="H74" s="121"/>
      <c r="I74" s="121"/>
      <c r="J74" s="121"/>
      <c r="K74" s="121"/>
      <c r="L74" s="121"/>
      <c r="M74" s="121"/>
      <c r="N74" s="111"/>
    </row>
    <row r="75" spans="1:14" ht="28.5" x14ac:dyDescent="0.45">
      <c r="A75" s="112"/>
      <c r="B75" s="112"/>
      <c r="C75" s="112"/>
      <c r="D75" s="112"/>
      <c r="E75" s="112"/>
      <c r="F75" s="112"/>
      <c r="G75" s="121"/>
      <c r="H75" s="121"/>
      <c r="I75" s="121"/>
      <c r="J75" s="121"/>
      <c r="K75" s="131"/>
      <c r="L75" s="132"/>
      <c r="M75" s="133"/>
      <c r="N75" s="111"/>
    </row>
    <row r="76" spans="1:14" ht="29.25" thickBot="1" x14ac:dyDescent="0.5">
      <c r="A76" s="116"/>
      <c r="B76" s="112"/>
      <c r="C76" s="112"/>
      <c r="D76" s="112"/>
      <c r="E76" s="111"/>
      <c r="F76" s="111"/>
      <c r="G76" s="111"/>
      <c r="H76" s="111"/>
      <c r="I76" s="111"/>
      <c r="J76" s="121"/>
      <c r="K76" s="134"/>
      <c r="L76" s="135"/>
      <c r="M76" s="165"/>
      <c r="N76" s="111"/>
    </row>
    <row r="77" spans="1:14" ht="28.5" x14ac:dyDescent="0.45">
      <c r="A77" s="112"/>
      <c r="B77" s="112"/>
      <c r="C77" s="112"/>
      <c r="D77" s="112"/>
      <c r="E77" s="112"/>
      <c r="F77" s="112"/>
      <c r="G77" s="121"/>
      <c r="H77" s="121"/>
      <c r="I77" s="121"/>
      <c r="J77" s="121"/>
      <c r="K77" s="121"/>
      <c r="L77" s="121"/>
      <c r="M77" s="121"/>
      <c r="N77" s="111"/>
    </row>
    <row r="78" spans="1:14" ht="28.5" x14ac:dyDescent="0.45">
      <c r="A78" s="112"/>
      <c r="B78" s="112"/>
      <c r="C78" s="112"/>
      <c r="D78" s="112"/>
      <c r="E78" s="112"/>
      <c r="F78" s="112"/>
      <c r="G78" s="121"/>
      <c r="H78" s="121"/>
      <c r="I78" s="121"/>
      <c r="J78" s="121"/>
      <c r="K78" s="121"/>
      <c r="L78" s="121"/>
      <c r="M78" s="121"/>
      <c r="N78" s="111"/>
    </row>
    <row r="79" spans="1:14" ht="28.5" x14ac:dyDescent="0.45">
      <c r="A79" s="138"/>
      <c r="B79" s="109"/>
      <c r="C79" s="109"/>
      <c r="D79" s="109"/>
      <c r="E79" s="139"/>
      <c r="F79" s="139"/>
      <c r="G79" s="128"/>
      <c r="H79" s="128"/>
      <c r="I79" s="128"/>
      <c r="J79" s="128"/>
      <c r="K79" s="128"/>
      <c r="L79" s="128"/>
      <c r="M79" s="128"/>
      <c r="N79" s="109"/>
    </row>
    <row r="80" spans="1:14" ht="28.5" x14ac:dyDescent="0.45">
      <c r="A80" s="138"/>
      <c r="B80" s="138"/>
      <c r="C80" s="138"/>
      <c r="D80" s="138"/>
      <c r="E80" s="140"/>
      <c r="F80" s="141"/>
      <c r="G80" s="141"/>
      <c r="H80" s="142"/>
      <c r="I80" s="141"/>
      <c r="J80" s="109"/>
      <c r="K80" s="141"/>
      <c r="L80" s="128"/>
      <c r="M80" s="143"/>
      <c r="N80" s="109"/>
    </row>
    <row r="81" spans="1:14" ht="28.5" x14ac:dyDescent="0.45">
      <c r="A81" s="127"/>
      <c r="B81" s="138"/>
      <c r="C81" s="138"/>
      <c r="D81" s="138"/>
      <c r="E81" s="144"/>
      <c r="F81" s="145"/>
      <c r="G81" s="145"/>
      <c r="H81" s="142"/>
      <c r="I81" s="145"/>
      <c r="J81" s="109"/>
      <c r="K81" s="145"/>
      <c r="L81" s="128"/>
      <c r="M81" s="146"/>
      <c r="N81" s="109"/>
    </row>
    <row r="82" spans="1:14" ht="28.5" x14ac:dyDescent="0.45">
      <c r="A82" s="166"/>
      <c r="B82" s="138"/>
      <c r="C82" s="138"/>
      <c r="D82" s="138"/>
      <c r="E82" s="144"/>
      <c r="F82" s="145"/>
      <c r="G82" s="145"/>
      <c r="H82" s="148"/>
      <c r="I82" s="145"/>
      <c r="J82" s="109"/>
      <c r="K82" s="145"/>
      <c r="L82" s="128"/>
      <c r="M82" s="146"/>
      <c r="N82" s="109"/>
    </row>
    <row r="83" spans="1:14" ht="28.5" x14ac:dyDescent="0.45">
      <c r="A83" s="109"/>
      <c r="B83" s="109"/>
      <c r="C83" s="109"/>
      <c r="D83" s="109"/>
      <c r="E83" s="109"/>
      <c r="F83" s="109"/>
      <c r="G83" s="109"/>
      <c r="H83" s="109"/>
      <c r="I83" s="145"/>
      <c r="J83" s="109"/>
      <c r="K83" s="109"/>
      <c r="L83" s="109"/>
      <c r="M83" s="109"/>
      <c r="N83" s="109"/>
    </row>
    <row r="84" spans="1:14" ht="28.5" x14ac:dyDescent="0.45">
      <c r="A84" s="109"/>
      <c r="B84" s="109"/>
      <c r="C84" s="109"/>
      <c r="D84" s="109"/>
      <c r="E84" s="109"/>
      <c r="F84" s="109"/>
      <c r="G84" s="167"/>
      <c r="H84" s="109"/>
      <c r="I84" s="145"/>
      <c r="J84" s="109"/>
      <c r="L84" s="109"/>
      <c r="M84" s="150"/>
      <c r="N84" s="109"/>
    </row>
    <row r="85" spans="1:14" ht="28.5" x14ac:dyDescent="0.45">
      <c r="A85" s="109"/>
      <c r="B85" s="109"/>
      <c r="C85" s="138"/>
      <c r="D85" s="109"/>
      <c r="E85" s="109"/>
      <c r="F85" s="151"/>
      <c r="G85" s="159"/>
      <c r="H85" s="152"/>
      <c r="I85" s="145"/>
      <c r="J85" s="109"/>
      <c r="L85" s="109"/>
      <c r="M85" s="154"/>
      <c r="N85" s="109"/>
    </row>
    <row r="86" spans="1:14" ht="28.5" x14ac:dyDescent="0.45">
      <c r="A86" s="127"/>
      <c r="B86" s="109"/>
      <c r="C86" s="109"/>
      <c r="D86" s="155"/>
      <c r="E86" s="109"/>
      <c r="F86" s="156"/>
      <c r="G86" s="163"/>
      <c r="H86" s="158"/>
      <c r="I86" s="145"/>
      <c r="J86" s="109"/>
      <c r="K86" s="159"/>
      <c r="L86" s="109"/>
      <c r="M86" s="154"/>
      <c r="N86" s="109"/>
    </row>
    <row r="87" spans="1:14" ht="28.5" x14ac:dyDescent="0.45">
      <c r="A87" s="127"/>
      <c r="B87" s="109"/>
      <c r="C87" s="109"/>
      <c r="D87" s="155"/>
      <c r="E87" s="109"/>
      <c r="F87" s="156"/>
      <c r="G87" s="145"/>
      <c r="H87" s="158"/>
      <c r="I87" s="145"/>
      <c r="J87" s="109"/>
      <c r="K87" s="158"/>
      <c r="L87" s="109"/>
      <c r="M87" s="158"/>
      <c r="N87" s="109"/>
    </row>
    <row r="88" spans="1:14" ht="28.5" x14ac:dyDescent="0.45">
      <c r="A88" s="127"/>
      <c r="B88" s="168"/>
      <c r="C88" s="168"/>
      <c r="D88" s="169"/>
      <c r="E88" s="168"/>
      <c r="F88" s="170"/>
      <c r="G88" s="171"/>
      <c r="H88" s="154"/>
      <c r="I88" s="145"/>
      <c r="J88" s="160"/>
      <c r="K88" s="109"/>
      <c r="L88" s="161"/>
      <c r="M88" s="109"/>
      <c r="N88" s="109"/>
    </row>
    <row r="89" spans="1:14" ht="21" x14ac:dyDescent="0.35">
      <c r="A89" s="4"/>
      <c r="B89" s="99"/>
      <c r="C89" s="9"/>
      <c r="D89" s="99"/>
      <c r="E89" s="99"/>
      <c r="F89" s="104"/>
      <c r="G89" s="101"/>
      <c r="H89" s="98"/>
      <c r="I89" s="100"/>
      <c r="J89" s="105"/>
      <c r="L89" s="99"/>
      <c r="N89" s="99"/>
    </row>
    <row r="90" spans="1:14" ht="21" x14ac:dyDescent="0.35">
      <c r="A90" s="4"/>
      <c r="B90" s="99"/>
      <c r="C90" s="9"/>
      <c r="D90" s="103"/>
      <c r="E90" s="99"/>
      <c r="F90" s="104"/>
      <c r="G90" s="101"/>
      <c r="H90" s="98"/>
      <c r="I90" s="100"/>
      <c r="J90" s="105"/>
      <c r="L90" s="99"/>
      <c r="N90" s="99"/>
    </row>
    <row r="91" spans="1:14" ht="21" x14ac:dyDescent="0.35">
      <c r="A91" s="4"/>
      <c r="B91" s="99"/>
      <c r="C91" s="99"/>
      <c r="D91" s="103"/>
      <c r="E91" s="99"/>
      <c r="F91" s="104"/>
      <c r="G91" s="101"/>
      <c r="H91" s="98"/>
      <c r="I91" s="100"/>
      <c r="J91" s="105"/>
      <c r="L91" s="99"/>
      <c r="N91" s="99"/>
    </row>
    <row r="92" spans="1:14" ht="21" x14ac:dyDescent="0.35">
      <c r="A92" s="4"/>
      <c r="B92" s="99"/>
      <c r="C92" s="99"/>
      <c r="D92" s="103"/>
      <c r="E92" s="99"/>
      <c r="F92" s="104"/>
      <c r="G92" s="101"/>
      <c r="H92" s="98"/>
      <c r="I92" s="102"/>
      <c r="J92" s="99"/>
      <c r="K92" s="98"/>
      <c r="L92" s="99"/>
      <c r="M92" s="98"/>
      <c r="N92" s="99"/>
    </row>
    <row r="93" spans="1:14" ht="21" x14ac:dyDescent="0.35">
      <c r="A93" s="99"/>
      <c r="B93" s="99"/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</row>
    <row r="94" spans="1:14" ht="21" x14ac:dyDescent="0.35">
      <c r="A94" s="99"/>
      <c r="B94" s="106"/>
      <c r="D94" s="106"/>
      <c r="E94" s="106"/>
      <c r="F94" s="106"/>
      <c r="G94" s="106"/>
      <c r="H94" s="106"/>
      <c r="I94" s="106"/>
      <c r="J94" s="106"/>
      <c r="K94" s="106"/>
      <c r="L94" s="106"/>
      <c r="M94" s="99"/>
      <c r="N94" s="99"/>
    </row>
    <row r="95" spans="1:14" ht="21" x14ac:dyDescent="0.35">
      <c r="A95" s="99"/>
      <c r="B95" s="106"/>
      <c r="D95" s="106"/>
      <c r="E95" s="106"/>
      <c r="F95" s="106"/>
      <c r="G95" s="106"/>
      <c r="H95" s="106"/>
      <c r="I95" s="106"/>
      <c r="J95" s="106"/>
      <c r="K95" s="106"/>
      <c r="L95" s="106"/>
      <c r="M95" s="99"/>
      <c r="N95" s="99"/>
    </row>
  </sheetData>
  <pageMargins left="0.7" right="0.7" top="0.75" bottom="0.75" header="0.3" footer="0.3"/>
  <pageSetup scale="42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2017-18</vt:lpstr>
      <vt:lpstr>SBL25-26</vt:lpstr>
      <vt:lpstr>SBL24-25</vt:lpstr>
      <vt:lpstr>'SBL24-25'!Print_Area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2026-06-16T07:53:08Z</dcterms:modified>
</cp:coreProperties>
</file>